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295" windowHeight="81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Лист1!$A$2:$C$107</definedName>
  </definedNames>
  <calcPr calcId="125725"/>
</workbook>
</file>

<file path=xl/calcChain.xml><?xml version="1.0" encoding="utf-8"?>
<calcChain xmlns="http://schemas.openxmlformats.org/spreadsheetml/2006/main">
  <c r="C50" i="1"/>
  <c r="C101"/>
  <c r="C20"/>
  <c r="C33"/>
  <c r="C90"/>
  <c r="C44"/>
  <c r="C25"/>
  <c r="C24"/>
  <c r="C23"/>
  <c r="C36"/>
  <c r="C14"/>
  <c r="C16"/>
  <c r="C45"/>
  <c r="C72"/>
  <c r="C80"/>
  <c r="C61"/>
  <c r="C12"/>
  <c r="C43" l="1"/>
  <c r="C11"/>
  <c r="C10" s="1"/>
  <c r="C105" l="1"/>
</calcChain>
</file>

<file path=xl/sharedStrings.xml><?xml version="1.0" encoding="utf-8"?>
<sst xmlns="http://schemas.openxmlformats.org/spreadsheetml/2006/main" count="177" uniqueCount="170">
  <si>
    <t>Наименование доходов</t>
  </si>
  <si>
    <t>НАЛОГИ НА СОВОКУПНЫЙ ДОХОД</t>
  </si>
  <si>
    <t>Единый сельскохозяйственный налог</t>
  </si>
  <si>
    <t>ВСЕГО ДОХОДОВ</t>
  </si>
  <si>
    <t>НАЛОГИ НА ПРИБЫЛЬ,ДОХОДЫ</t>
  </si>
  <si>
    <t>1 00 00000 00 0000 000</t>
  </si>
  <si>
    <t>1 01 00000 00 0000 000</t>
  </si>
  <si>
    <t>1 05 00000 00 0000 000</t>
  </si>
  <si>
    <t>1 08 00000 00 0000 000</t>
  </si>
  <si>
    <t>1 16 00000 00 0000 000</t>
  </si>
  <si>
    <t>1 11 05000 00 0000 120</t>
  </si>
  <si>
    <t>НАЛОГОВЫЕ И НЕНАЛОГОВЫЕ ДОХОДЫ</t>
  </si>
  <si>
    <t xml:space="preserve">ГОСУДАРСТВЕННАЯ ПОШЛИНА </t>
  </si>
  <si>
    <t>сумма</t>
  </si>
  <si>
    <t>2 00 00000 00 0000 000</t>
  </si>
  <si>
    <t>БЕЗВОЗМЕЗДНЫЕ ПОСТУПЛЕНИЯ</t>
  </si>
  <si>
    <t>2 02 00000 00 0000 000</t>
  </si>
  <si>
    <t>2 02 03021 05 0000 151</t>
  </si>
  <si>
    <t>2 02 03024 05 0004 151</t>
  </si>
  <si>
    <t>Субсидии бюджетам субъектов РФ и муниципальных образований</t>
  </si>
  <si>
    <t>1 12 00000 00 0000 000</t>
  </si>
  <si>
    <t>в т.ч. субвенции бюджетам муниципальных районов области по организации  предоставления гражданам субсидий на оплату жилого помещения и коммунальных услуг</t>
  </si>
  <si>
    <t>Прочие безвозмездные поступления в бюджет муниципального района</t>
  </si>
  <si>
    <t>Дотация бюджетам муниципальных районов на поддержку мер по обеспечению сбалансированности бюджетов</t>
  </si>
  <si>
    <t>1 09 00000 00 0000 000</t>
  </si>
  <si>
    <t>1 11 05035 05 0000 120</t>
  </si>
  <si>
    <t xml:space="preserve">в части финансирования расходов на ежемесячное денежное вознаграждение за классное руководство </t>
  </si>
  <si>
    <t>Единый налог на вмененный доход для отдельных видов деятельности</t>
  </si>
  <si>
    <t>ПЛАТЕЖИ ПРИ ПОЛЬЗОВАНИИ ПРИРОДНЫМИ РЕСУРСАМИ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</si>
  <si>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</si>
  <si>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ШТРАФЫ,САНКЦИИ,ВОЗМЕЩЕНИЕ УЩЕРБА</t>
  </si>
  <si>
    <t>НАЛОГОВЫЕ  ДОХОДЫ</t>
  </si>
  <si>
    <t xml:space="preserve"> НЕНАЛОГОВЫЕ ДОХОДЫ</t>
  </si>
  <si>
    <t>Субвенции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</si>
  <si>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</si>
  <si>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образхований</t>
  </si>
  <si>
    <t xml:space="preserve">1 11 05025 05 0000 120  </t>
  </si>
  <si>
    <t>Налог на доходы физических лиц</t>
  </si>
  <si>
    <t>1 11 05013 10 0000 120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</si>
  <si>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  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</si>
  <si>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</si>
  <si>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</si>
  <si>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</si>
  <si>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ДОХОДЫ ОТ ПРОДАЖИ МАТЕРИАЛЬНЫХ И НЕМАТЕРИАЛЬНЫХ АКТИВОВ</t>
  </si>
  <si>
    <t>1 12 01000 01 0000 120</t>
  </si>
  <si>
    <t>Плата за негативное воздействие на окружающую среду</t>
  </si>
  <si>
    <t>1 01 02000 01 0000 110</t>
  </si>
  <si>
    <t>1 05 02000 00 0000 110</t>
  </si>
  <si>
    <t>1 05 03000 00 0000 110</t>
  </si>
  <si>
    <t>ДОХОДЫ ОТ ИСПОЛЬЗОВАНИЯ ИМУЩЕСТВА, НАХОДЯЩЕГОСЯ В ГОСУДАРСТВЕННОЙ И МУНИЦИПАЛЬНОЙ СОБСТВЕННОСТИ</t>
  </si>
  <si>
    <t xml:space="preserve">Дотация бюджетам муниципальных районов на выравнивание  бюджетной обеспеченности </t>
  </si>
  <si>
    <t>Субвенция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комиссий,определению перечня должностных лиц, уполномоченных составлять протоколы об административных правонарушениях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</si>
  <si>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 управлению охраной труда</t>
  </si>
  <si>
    <t>ЗАДОЛЖЕННОСТЬ И ПЕРЕРАСЧЕТЫ ПО ОТМЕНЕННЫМ НАЛОГАМ, СБОРАМ И ИНЫМ ОБЯЗАТЕЛЬНЫМ ПЛАТЕЖАМ</t>
  </si>
  <si>
    <t xml:space="preserve">  </t>
  </si>
  <si>
    <t>1 14 02053 05 0000 410</t>
  </si>
  <si>
    <t>Субвенции  бюджетам муниципальных районо области на осуществление органами местного самоуправления государственных полномочий по организации предоставлению гражданам субсидий на оплату жилого помещения и коммунальных услуг, всего:</t>
  </si>
  <si>
    <t>вт.ч.субвенции бюджетам муниципальных районов области по предоставлению гражданам субсидий на оплату жилого помещения и коммунальных услуг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</si>
  <si>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федерального бюджета</t>
  </si>
  <si>
    <t>Субсидии бюджетам муниципальных районов на обеспечение жильем молодых семей- областные</t>
  </si>
  <si>
    <t xml:space="preserve">Субвенция бюджетам муниципальных районов на составление (изменения и дополнение) списков кандидатов в присяжные заседатели федеральных судов юрисдикции в Российской Федерации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</si>
  <si>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</si>
  <si>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</si>
  <si>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1 11 07015 05 0000 120</t>
  </si>
  <si>
    <t>Доходы от перечисления части прибыли , государственных и муниципальных  унитарных предприятий, остающейся после уплаты налогов и обязательных платежей</t>
  </si>
  <si>
    <t>1 13 02995 05 0000 130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</si>
  <si>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</si>
  <si>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</si>
  <si>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на компенсацию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</si>
  <si>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 xml:space="preserve">Субвенции бюджетам муниципальных районов области на осуществление органами местного самоуправления государственных полномочий по предоставлению компенсации  родительской платы за содержание ребенка за присморт и уход за детьми в  образовательных организациях, реализующих основную общеобразовательную программу дошкольного образования:  </t>
  </si>
  <si>
    <t>1 03 00000 01 0000 110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</si>
  <si>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</si>
  <si>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</si>
  <si>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, подлежащие распределению в консолидированные бюджеты субъектов Российской Федерации</t>
  </si>
  <si>
    <t>Приложение № 1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</si>
  <si>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</si>
  <si>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2 02 04999 05 0006 151</t>
  </si>
  <si>
    <t xml:space="preserve"> Субвенция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</si>
  <si>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 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</si>
  <si>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</si>
  <si>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Субвенция бюджетам муниципальным районов области на исполнение государственных полномочий по расчету и представлению дотаций поселениям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</si>
  <si>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</si>
  <si>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</si>
  <si>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1 11 05013 13 0000 120</t>
  </si>
  <si>
    <t xml:space="preserve"> Иные межбюджетные трансферты  бюджетам муниципальных районов  области на комплектование книжных фондов библиотек муниципальных образований  области за счет средств  федерального  бюджета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</si>
  <si>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</si>
  <si>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</si>
  <si>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2 02 04025 05 0000 151</t>
  </si>
  <si>
    <t xml:space="preserve">Субсидия бюджетам муниципальных районов области на капитальный ремонт, ремонт и содержание автомобильных дорог общего пользования местного значения, за счет средств областного дорожного фонда </t>
  </si>
  <si>
    <t xml:space="preserve">Cубвенции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 Саратовской области кассовых выплат получателям средств областного бюджета, областным государственным автономным и бюджетным учреждениям, расположенным на территориях муниципальных образований области </t>
  </si>
  <si>
    <t>Cубвенции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</si>
  <si>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Cубвенции бюджетам муниципальных районов области на  предоставление 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</si>
  <si>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Cубвенции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</si>
  <si>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области за счет средств резервного фонда Правительства Саратовской области</t>
  </si>
  <si>
    <t>2 07 05030 05 0000 180</t>
  </si>
  <si>
    <t xml:space="preserve"> </t>
  </si>
  <si>
    <t xml:space="preserve">Иные межбюджетные трансферты </t>
  </si>
  <si>
    <t xml:space="preserve">2 02 03024 05 0039 151 </t>
  </si>
  <si>
    <t>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</si>
  <si>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Субвенции бюджетам муниципальных районов области на проведение мероприятий по отлову и содержанию безнадзорных животных</t>
  </si>
  <si>
    <t>Возврат остатков субсидий,субвенций и иных межбюджетных трансфертов, имеющих целевое назначение прошлых лет, из бюджетов муниципальных районов</t>
  </si>
  <si>
    <t>1 11 05075 05 0000 120</t>
  </si>
  <si>
    <t>Доходы от сдачи в аренду имущества, составляющего казну  муниципальных районов   (за исключением земельных участков)</t>
  </si>
  <si>
    <t>КБК</t>
  </si>
  <si>
    <t>1 05 04000 00 0000 110</t>
  </si>
  <si>
    <t>Налог, взимаемый в связи с применением патентной сисиемы налогообложения</t>
  </si>
  <si>
    <t>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</si>
  <si>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</si>
  <si>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1 14 06025 05 0000 430</t>
  </si>
  <si>
    <t xml:space="preserve">Доходы от продажи земельных участков, находящихся в собственности муниципальных районов </t>
  </si>
  <si>
    <t xml:space="preserve">Субсидия бюджетам муниципальных районов области на софинансирование расходных обязательств по реализации мероприятий муниципальных програм развития малого и среднего предпринимательства за счет средств областного бюджета </t>
  </si>
  <si>
    <t xml:space="preserve">  Поступление доходов в бюджет Федоровского муниципального района на 2017год.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</si>
  <si>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</si>
  <si>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2 02 15000 00 0000 151</t>
  </si>
  <si>
    <t>2 02 15001 05 0002 151</t>
  </si>
  <si>
    <t>2 02 30000 00 0000 151</t>
  </si>
  <si>
    <t>2 02 30024 05 0001 151</t>
  </si>
  <si>
    <t>2 02 30024 05 0003 151</t>
  </si>
  <si>
    <t>2 02 30024 05 0007 151</t>
  </si>
  <si>
    <t>2 02 15009 05 0000 151</t>
  </si>
  <si>
    <t>2 02 20000 00 0000 151</t>
  </si>
  <si>
    <t>2 02 25064 05 0000 151</t>
  </si>
  <si>
    <t>2 02 29999 05 0029 151</t>
  </si>
  <si>
    <t>2 02 29999 05 0063 151</t>
  </si>
  <si>
    <t>2 02 29999 05 0068 151</t>
  </si>
  <si>
    <t>2 02 30024 05 0008 151</t>
  </si>
  <si>
    <t>2 02 30024 05 0009 151</t>
  </si>
  <si>
    <t>2 02 30024 05 0016 151</t>
  </si>
  <si>
    <t>2 02 30024 05 0010 151</t>
  </si>
  <si>
    <t>2 02 30024 05 0011 151</t>
  </si>
  <si>
    <t>2 02 30024 05 0014 151</t>
  </si>
  <si>
    <t>2 02 30024 05 0012 151</t>
  </si>
  <si>
    <t>2 02 30024 05 0015 151</t>
  </si>
  <si>
    <t>2 02 30024 05 0027 151</t>
  </si>
  <si>
    <t>2 02 30024 05 0028 151</t>
  </si>
  <si>
    <t xml:space="preserve">2 02 30024 05 0029 151 </t>
  </si>
  <si>
    <t xml:space="preserve">2 02 30024 05 0037 151 </t>
  </si>
  <si>
    <t xml:space="preserve">2 02 30024 05 0040 151 </t>
  </si>
  <si>
    <t>2 02 40000 00 0000 151</t>
  </si>
  <si>
    <t>2 02 40014 05 0000 151</t>
  </si>
  <si>
    <t>202 45144 05 0000 151</t>
  </si>
  <si>
    <t>Cубвенции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 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</si>
  <si>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2 19 60010 05 0000 151</t>
  </si>
  <si>
    <t xml:space="preserve">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 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</si>
  <si>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</si>
  <si>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1 14 06013 10 0000 430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</si>
  <si>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</si>
  <si>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</si>
  <si>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Субсидии бюджетам муниципальных районов на обеспечение развития материально- технической базы домов культуры</t>
  </si>
  <si>
    <t>2 02 29999 05 0069 151</t>
  </si>
  <si>
    <t>Субсидии бюджетам муниципальных районов на обеспечение расходов связанных с повышением оплаты труда отдельным категориям работников бюджетной сферы</t>
  </si>
  <si>
    <t>2 02 25558 05 0000 151</t>
  </si>
  <si>
    <t>1 11 05314 10 0000 120</t>
  </si>
  <si>
    <t>1 17 00000 00 0000 000</t>
  </si>
  <si>
    <t>Прочие неналоговые поступления</t>
  </si>
  <si>
    <t>2 02 35120 05 0000 151</t>
  </si>
  <si>
    <t>2 02 25519 05 0000 151</t>
  </si>
  <si>
    <t>Межбюджетные трансферты, передаваемые бюджетам муниципальных районов области  в целях обеспечения надлежащего осуществления полномочий по решению вопросов местного значения</t>
  </si>
  <si>
    <t>2 02 49999 05 0013 151</t>
  </si>
  <si>
    <t>Субсидии бюджетам муниципальных районов на поддержку отрасли культуры: на комплектование книжных фондов муниципальных общедоступных библиотек</t>
  </si>
  <si>
    <t>Субсидии бюджетам муниципальных районов на поддержку отрасли культуры находящихся на территории сельских поселений</t>
  </si>
  <si>
    <t>Плата по соглашениям об установлении сервитута в отношении земельных участков, государственная собственность на которве не</t>
  </si>
  <si>
    <t>Субсидии бюджетам муниципальных районов на поддержку отрасли культуры: подключение муниципальных общелоступных библиотек к информационной сети "Интернет" и развитие библиотечного дела с учетом задачи расштрения информационных технологий и оцифрофки</t>
  </si>
  <si>
    <t>1 08 0300 01 0000 110</t>
  </si>
  <si>
    <t>Государственная пошлина по делам, рассмариваемых в судах общей юрисдикции, мировыми судьями</t>
  </si>
  <si>
    <t xml:space="preserve">Прочие безвозмездные поступления </t>
  </si>
  <si>
    <t>2 07 00000 00 0000 180</t>
  </si>
  <si>
    <t>к решению муниципального Собрания Федоровского муниципального района Саратовской области № 31.10.2017г.</t>
  </si>
  <si>
    <t>2 02 29999 05 0074 151</t>
  </si>
  <si>
    <t>Субсидии бюджетам муниципальных районов области на реалтзацию дополнительных мер, направленных на своевременное исполнение первоочередных расходов местных бюджетов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</si>
</sst>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);\(#,##0.0\)"/>
    <numFmt numFmtId="166" formatCode="#,##0.0"/>
  </numFmts>
  <fonts count="16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ourier"/>
      <family val="3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i/>
      <sz val="11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110">
    <xf numFmtId="0" fontId="0" fillId="0" borderId="0" xfId="0"/>
    <xf numFmtId="1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2" fillId="0" borderId="0" xfId="0" applyNumberFormat="1" applyFont="1" applyBorder="1"/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/>
    <xf numFmtId="164" fontId="1" fillId="3" borderId="0" xfId="0" applyNumberFormat="1" applyFont="1" applyFill="1" applyBorder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1" fontId="0" fillId="0" borderId="0" xfId="0" applyNumberFormat="1" applyAlignment="1"/>
    <xf numFmtId="164" fontId="3" fillId="4" borderId="1" xfId="0" applyNumberFormat="1" applyFont="1" applyFill="1" applyBorder="1" applyAlignment="1">
      <alignment horizontal="center"/>
    </xf>
    <xf numFmtId="0" fontId="4" fillId="0" borderId="1" xfId="0" applyFont="1" applyBorder="1"/>
    <xf numFmtId="1" fontId="4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top" wrapText="1" shrinkToFit="1"/>
    </xf>
    <xf numFmtId="0" fontId="5" fillId="0" borderId="1" xfId="0" applyFont="1" applyFill="1" applyBorder="1" applyAlignment="1"/>
    <xf numFmtId="1" fontId="9" fillId="0" borderId="1" xfId="0" applyNumberFormat="1" applyFont="1" applyFill="1" applyBorder="1" applyAlignment="1"/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/>
    <xf numFmtId="0" fontId="9" fillId="0" borderId="1" xfId="0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2" fontId="9" fillId="0" borderId="1" xfId="0" applyNumberFormat="1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wrapText="1"/>
    </xf>
    <xf numFmtId="166" fontId="9" fillId="0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left" vertical="top" wrapText="1" shrinkToFit="1"/>
    </xf>
    <xf numFmtId="4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66" fontId="11" fillId="5" borderId="1" xfId="0" applyNumberFormat="1" applyFont="1" applyFill="1" applyBorder="1" applyAlignment="1">
      <alignment horizontal="center"/>
    </xf>
    <xf numFmtId="1" fontId="12" fillId="0" borderId="1" xfId="0" applyNumberFormat="1" applyFont="1" applyFill="1" applyBorder="1"/>
    <xf numFmtId="166" fontId="9" fillId="5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vertical="top" wrapText="1" shrinkToFit="1"/>
    </xf>
    <xf numFmtId="166" fontId="9" fillId="5" borderId="1" xfId="0" applyNumberFormat="1" applyFont="1" applyFill="1" applyBorder="1" applyAlignment="1" applyProtection="1">
      <alignment horizontal="center" shrinkToFit="1"/>
      <protection locked="0"/>
    </xf>
    <xf numFmtId="0" fontId="9" fillId="0" borderId="1" xfId="1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wrapText="1" shrinkToFit="1"/>
    </xf>
    <xf numFmtId="166" fontId="5" fillId="5" borderId="1" xfId="0" applyNumberFormat="1" applyFont="1" applyFill="1" applyBorder="1" applyAlignment="1">
      <alignment horizontal="center" wrapText="1" shrinkToFit="1"/>
    </xf>
    <xf numFmtId="166" fontId="5" fillId="0" borderId="1" xfId="0" applyNumberFormat="1" applyFont="1" applyFill="1" applyBorder="1" applyAlignment="1">
      <alignment horizontal="center" wrapText="1" shrinkToFit="1"/>
    </xf>
    <xf numFmtId="166" fontId="14" fillId="0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left" shrinkToFi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justify" vertical="top" wrapText="1"/>
    </xf>
    <xf numFmtId="166" fontId="9" fillId="5" borderId="1" xfId="0" applyNumberFormat="1" applyFont="1" applyFill="1" applyBorder="1" applyAlignment="1">
      <alignment horizontal="center" wrapText="1" shrinkToFit="1"/>
    </xf>
    <xf numFmtId="1" fontId="0" fillId="0" borderId="1" xfId="0" applyNumberFormat="1" applyBorder="1" applyAlignment="1"/>
    <xf numFmtId="0" fontId="0" fillId="0" borderId="1" xfId="0" applyBorder="1"/>
    <xf numFmtId="0" fontId="0" fillId="4" borderId="1" xfId="0" applyFill="1" applyBorder="1"/>
    <xf numFmtId="1" fontId="0" fillId="0" borderId="1" xfId="0" applyNumberForma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6" fontId="9" fillId="5" borderId="1" xfId="1" applyNumberFormat="1" applyFont="1" applyFill="1" applyBorder="1" applyAlignment="1">
      <alignment horizontal="center" wrapText="1"/>
    </xf>
    <xf numFmtId="1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166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left" wrapText="1" shrinkToFit="1"/>
    </xf>
    <xf numFmtId="0" fontId="0" fillId="0" borderId="0" xfId="0" applyFill="1" applyBorder="1"/>
    <xf numFmtId="0" fontId="9" fillId="0" borderId="0" xfId="0" applyFont="1" applyFill="1" applyBorder="1" applyAlignment="1"/>
    <xf numFmtId="4" fontId="9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wrapText="1"/>
    </xf>
    <xf numFmtId="166" fontId="9" fillId="0" borderId="0" xfId="0" applyNumberFormat="1" applyFont="1" applyFill="1" applyBorder="1" applyAlignment="1">
      <alignment horizontal="center" wrapText="1" shrinkToFit="1"/>
    </xf>
    <xf numFmtId="166" fontId="9" fillId="0" borderId="1" xfId="0" applyNumberFormat="1" applyFont="1" applyFill="1" applyBorder="1" applyAlignment="1">
      <alignment horizontal="center" wrapText="1"/>
    </xf>
    <xf numFmtId="166" fontId="9" fillId="5" borderId="4" xfId="0" applyNumberFormat="1" applyFont="1" applyFill="1" applyBorder="1" applyAlignment="1">
      <alignment horizontal="center" wrapText="1" shrinkToFit="1"/>
    </xf>
    <xf numFmtId="166" fontId="5" fillId="0" borderId="4" xfId="0" applyNumberFormat="1" applyFont="1" applyFill="1" applyBorder="1" applyAlignment="1">
      <alignment horizontal="center" wrapText="1" shrinkToFit="1"/>
    </xf>
    <xf numFmtId="166" fontId="9" fillId="0" borderId="4" xfId="0" applyNumberFormat="1" applyFont="1" applyFill="1" applyBorder="1" applyAlignment="1">
      <alignment horizontal="center" wrapText="1" shrinkToFit="1"/>
    </xf>
    <xf numFmtId="1" fontId="5" fillId="0" borderId="5" xfId="0" applyNumberFormat="1" applyFont="1" applyFill="1" applyBorder="1" applyAlignment="1">
      <alignment horizontal="left" wrapText="1" shrinkToFit="1"/>
    </xf>
    <xf numFmtId="0" fontId="5" fillId="0" borderId="5" xfId="0" applyFont="1" applyFill="1" applyBorder="1" applyAlignment="1"/>
    <xf numFmtId="0" fontId="9" fillId="0" borderId="1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wrapText="1" shrinkToFit="1"/>
    </xf>
    <xf numFmtId="0" fontId="9" fillId="0" borderId="1" xfId="0" applyFont="1" applyFill="1" applyBorder="1" applyAlignment="1">
      <alignment vertical="top" wrapText="1" shrinkToFit="1"/>
    </xf>
    <xf numFmtId="0" fontId="9" fillId="0" borderId="1" xfId="0" applyFont="1" applyFill="1" applyBorder="1" applyAlignment="1">
      <alignment vertical="top" shrinkToFit="1"/>
    </xf>
    <xf numFmtId="166" fontId="9" fillId="5" borderId="1" xfId="0" applyNumberFormat="1" applyFont="1" applyFill="1" applyBorder="1" applyAlignment="1">
      <alignment horizontal="center" wrapText="1" shrinkToFit="1"/>
    </xf>
    <xf numFmtId="1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" fontId="3" fillId="0" borderId="2" xfId="0" applyNumberFormat="1" applyFont="1" applyBorder="1" applyAlignment="1"/>
    <xf numFmtId="0" fontId="0" fillId="0" borderId="2" xfId="0" applyBorder="1" applyAlignment="1"/>
    <xf numFmtId="1" fontId="7" fillId="0" borderId="3" xfId="0" applyNumberFormat="1" applyFont="1" applyBorder="1" applyAlignment="1"/>
    <xf numFmtId="0" fontId="8" fillId="0" borderId="3" xfId="0" applyFont="1" applyBorder="1" applyAlignment="1"/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</cellXfs>
  <cellStyles count="2">
    <cellStyle name="Обычный" xfId="0" builtinId="0"/>
    <cellStyle name="Обычный_98-99КП+Бюд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B124"/>
  <sheetViews>
    <sheetView tabSelected="1" topLeftCell="A92" zoomScaleNormal="100" zoomScaleSheetLayoutView="100" workbookViewId="0">
      <selection activeCell="C103" sqref="C103"/>
    </sheetView>
  </sheetViews>
  <sheetFormatPr defaultRowHeight="12.75"/>
  <cols>
    <col min="1" max="1" width="27.42578125" style="1" customWidth="1"/>
    <col min="2" max="2" width="82.28515625" customWidth="1"/>
    <col min="3" max="3" width="13.140625" customWidth="1"/>
    <col min="4" max="4" width="9.140625" hidden="1" customWidth="1"/>
    <col min="5" max="5" width="37.140625" customWidth="1"/>
  </cols>
  <sheetData>
    <row r="2" spans="1:25">
      <c r="A2" s="14"/>
      <c r="B2" s="15" t="s">
        <v>74</v>
      </c>
      <c r="C2" s="16"/>
    </row>
    <row r="3" spans="1:25" ht="27.75" customHeight="1">
      <c r="A3" s="14"/>
      <c r="B3" s="101" t="s">
        <v>167</v>
      </c>
      <c r="C3" s="102"/>
    </row>
    <row r="4" spans="1:25">
      <c r="A4" s="14"/>
      <c r="B4" s="15"/>
      <c r="C4" s="16"/>
    </row>
    <row r="5" spans="1:25">
      <c r="A5" s="14"/>
      <c r="B5" s="15"/>
      <c r="C5" s="16"/>
    </row>
    <row r="6" spans="1:25" ht="15.75" customHeight="1">
      <c r="A6" s="105" t="s">
        <v>111</v>
      </c>
      <c r="B6" s="106"/>
      <c r="C6" s="106"/>
    </row>
    <row r="7" spans="1:25" ht="27" hidden="1" customHeight="1">
      <c r="A7" s="103"/>
      <c r="B7" s="104"/>
      <c r="C7" s="104"/>
    </row>
    <row r="8" spans="1:25" ht="15.75" customHeight="1">
      <c r="A8" s="107" t="s">
        <v>103</v>
      </c>
      <c r="B8" s="22" t="s">
        <v>0</v>
      </c>
      <c r="C8" s="22" t="s">
        <v>13</v>
      </c>
      <c r="D8" s="3"/>
      <c r="E8" s="71"/>
      <c r="F8" s="71"/>
    </row>
    <row r="9" spans="1:25" ht="3" hidden="1" customHeight="1">
      <c r="A9" s="108"/>
      <c r="B9" s="19"/>
      <c r="C9" s="19"/>
      <c r="D9" s="4"/>
      <c r="E9" s="71"/>
      <c r="F9" s="71"/>
    </row>
    <row r="10" spans="1:25" s="12" customFormat="1" ht="15">
      <c r="A10" s="25" t="s">
        <v>5</v>
      </c>
      <c r="B10" s="24" t="s">
        <v>11</v>
      </c>
      <c r="C10" s="26">
        <f>SUM(C11,C23)</f>
        <v>49370.299999999996</v>
      </c>
      <c r="D10" s="9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s="12" customFormat="1" ht="15">
      <c r="A11" s="25"/>
      <c r="B11" s="24" t="s">
        <v>31</v>
      </c>
      <c r="C11" s="26">
        <f>SUM(C12,C16,C20,C22,C15)</f>
        <v>37993.5</v>
      </c>
      <c r="D11" s="9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s="10" customFormat="1" ht="14.25">
      <c r="A12" s="27" t="s">
        <v>6</v>
      </c>
      <c r="B12" s="24" t="s">
        <v>4</v>
      </c>
      <c r="C12" s="26">
        <f>SUM(C13)</f>
        <v>21796.400000000001</v>
      </c>
      <c r="D12" s="9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</row>
    <row r="13" spans="1:25" ht="15">
      <c r="A13" s="25" t="s">
        <v>46</v>
      </c>
      <c r="B13" s="28" t="s">
        <v>37</v>
      </c>
      <c r="C13" s="29">
        <v>21796.400000000001</v>
      </c>
      <c r="D13" s="6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38.25" customHeight="1">
      <c r="A14" s="30" t="s">
        <v>71</v>
      </c>
      <c r="B14" s="31" t="s">
        <v>72</v>
      </c>
      <c r="C14" s="26">
        <f>C15</f>
        <v>9229.4</v>
      </c>
      <c r="D14" s="6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30" customHeight="1">
      <c r="A15" s="30" t="s">
        <v>70</v>
      </c>
      <c r="B15" s="32" t="s">
        <v>73</v>
      </c>
      <c r="C15" s="29">
        <v>9229.4</v>
      </c>
      <c r="D15" s="6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s="10" customFormat="1" ht="14.25">
      <c r="A16" s="27" t="s">
        <v>7</v>
      </c>
      <c r="B16" s="24" t="s">
        <v>1</v>
      </c>
      <c r="C16" s="26">
        <f>SUM(C17:C18,C19)</f>
        <v>5967.2</v>
      </c>
      <c r="D16" s="9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4.25" customHeight="1">
      <c r="A17" s="25" t="s">
        <v>47</v>
      </c>
      <c r="B17" s="32" t="s">
        <v>27</v>
      </c>
      <c r="C17" s="29">
        <v>3233.3</v>
      </c>
      <c r="D17" s="6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">
      <c r="A18" s="25" t="s">
        <v>48</v>
      </c>
      <c r="B18" s="28" t="s">
        <v>2</v>
      </c>
      <c r="C18" s="29">
        <v>2718.7</v>
      </c>
      <c r="D18" s="6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">
      <c r="A19" s="25" t="s">
        <v>104</v>
      </c>
      <c r="B19" s="28" t="s">
        <v>105</v>
      </c>
      <c r="C19" s="29">
        <v>15.2</v>
      </c>
      <c r="D19" s="6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s="2" customFormat="1" ht="14.25">
      <c r="A20" s="27" t="s">
        <v>8</v>
      </c>
      <c r="B20" s="24" t="s">
        <v>12</v>
      </c>
      <c r="C20" s="26">
        <f>C21</f>
        <v>1000</v>
      </c>
      <c r="D20" s="13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1:25" s="2" customFormat="1" ht="33.75" customHeight="1">
      <c r="A21" s="75" t="s">
        <v>163</v>
      </c>
      <c r="B21" s="32" t="s">
        <v>164</v>
      </c>
      <c r="C21" s="76">
        <v>1000</v>
      </c>
      <c r="D21" s="13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</row>
    <row r="22" spans="1:25" s="2" customFormat="1" ht="30" customHeight="1">
      <c r="A22" s="27" t="s">
        <v>24</v>
      </c>
      <c r="B22" s="33" t="s">
        <v>53</v>
      </c>
      <c r="C22" s="26">
        <v>0.5</v>
      </c>
      <c r="D22" s="13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</row>
    <row r="23" spans="1:25" s="2" customFormat="1" ht="14.25">
      <c r="A23" s="27"/>
      <c r="B23" s="24" t="s">
        <v>32</v>
      </c>
      <c r="C23" s="26">
        <f>SUM(C24,C33,C35,C36,C41,C42)</f>
        <v>11376.799999999997</v>
      </c>
      <c r="D23" s="13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</row>
    <row r="24" spans="1:25" s="2" customFormat="1" ht="28.5">
      <c r="A24" s="27" t="s">
        <v>54</v>
      </c>
      <c r="B24" s="34" t="s">
        <v>49</v>
      </c>
      <c r="C24" s="26">
        <f>SUM(,C25,C32)</f>
        <v>3153.4</v>
      </c>
      <c r="D24" s="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</row>
    <row r="25" spans="1:25" s="12" customFormat="1" ht="63" customHeight="1">
      <c r="A25" s="25" t="s">
        <v>10</v>
      </c>
      <c r="B25" s="32" t="s">
        <v>29</v>
      </c>
      <c r="C25" s="29">
        <f>SUM(C26,C29,C30,C27,C28,C31)</f>
        <v>3112.8</v>
      </c>
      <c r="D25" s="1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69.75" customHeight="1">
      <c r="A26" s="25" t="s">
        <v>38</v>
      </c>
      <c r="B26" s="35" t="s">
        <v>81</v>
      </c>
      <c r="C26" s="29">
        <v>1512.2</v>
      </c>
      <c r="D26" s="6"/>
      <c r="E26" s="71"/>
      <c r="F26" s="71"/>
    </row>
    <row r="27" spans="1:25" ht="71.25" customHeight="1">
      <c r="A27" s="25" t="s">
        <v>83</v>
      </c>
      <c r="B27" s="35" t="s">
        <v>82</v>
      </c>
      <c r="C27" s="29">
        <v>1000</v>
      </c>
      <c r="D27" s="6"/>
      <c r="E27" s="71"/>
      <c r="F27" s="71"/>
    </row>
    <row r="28" spans="1:25" ht="75.75" hidden="1" customHeight="1">
      <c r="A28" s="32" t="s">
        <v>36</v>
      </c>
      <c r="B28" s="36" t="s">
        <v>39</v>
      </c>
      <c r="C28" s="29"/>
      <c r="D28" s="6"/>
      <c r="E28" s="71"/>
      <c r="F28" s="71"/>
    </row>
    <row r="29" spans="1:25" ht="54" customHeight="1">
      <c r="A29" s="25" t="s">
        <v>25</v>
      </c>
      <c r="B29" s="37" t="s">
        <v>40</v>
      </c>
      <c r="C29" s="29">
        <v>190.4</v>
      </c>
      <c r="D29" s="7"/>
      <c r="E29" s="71"/>
      <c r="F29" s="71"/>
    </row>
    <row r="30" spans="1:25" ht="33" customHeight="1">
      <c r="A30" s="25" t="s">
        <v>101</v>
      </c>
      <c r="B30" s="37" t="s">
        <v>102</v>
      </c>
      <c r="C30" s="29">
        <v>410</v>
      </c>
      <c r="D30" s="7"/>
      <c r="E30" s="71"/>
      <c r="F30" s="71"/>
    </row>
    <row r="31" spans="1:25" ht="33" customHeight="1">
      <c r="A31" s="25" t="s">
        <v>152</v>
      </c>
      <c r="B31" s="37" t="s">
        <v>161</v>
      </c>
      <c r="C31" s="29">
        <v>0.2</v>
      </c>
      <c r="D31" s="7"/>
      <c r="E31" s="71"/>
      <c r="F31" s="71"/>
    </row>
    <row r="32" spans="1:25" ht="30" customHeight="1">
      <c r="A32" s="25" t="s">
        <v>63</v>
      </c>
      <c r="B32" s="37" t="s">
        <v>64</v>
      </c>
      <c r="C32" s="29">
        <v>40.6</v>
      </c>
      <c r="D32" s="7"/>
      <c r="E32" s="71"/>
      <c r="F32" s="71"/>
    </row>
    <row r="33" spans="1:54" ht="13.5" customHeight="1">
      <c r="A33" s="33" t="s">
        <v>20</v>
      </c>
      <c r="B33" s="34" t="s">
        <v>28</v>
      </c>
      <c r="C33" s="26">
        <f>SUM(C34)</f>
        <v>1177</v>
      </c>
      <c r="D33" s="8"/>
      <c r="E33" s="71"/>
      <c r="F33" s="71"/>
    </row>
    <row r="34" spans="1:54" ht="19.5" customHeight="1">
      <c r="A34" s="32" t="s">
        <v>44</v>
      </c>
      <c r="B34" s="38" t="s">
        <v>45</v>
      </c>
      <c r="C34" s="26">
        <v>1177</v>
      </c>
      <c r="D34" s="8"/>
      <c r="E34" s="71"/>
      <c r="F34" s="71"/>
    </row>
    <row r="35" spans="1:54" ht="20.25" customHeight="1">
      <c r="A35" s="39" t="s">
        <v>65</v>
      </c>
      <c r="B35" s="30" t="s">
        <v>66</v>
      </c>
      <c r="C35" s="26"/>
      <c r="D35" s="8"/>
      <c r="E35" s="71"/>
      <c r="F35" s="71"/>
    </row>
    <row r="36" spans="1:54" s="10" customFormat="1" ht="36.75" customHeight="1">
      <c r="A36" s="33" t="s">
        <v>42</v>
      </c>
      <c r="B36" s="34" t="s">
        <v>43</v>
      </c>
      <c r="C36" s="26">
        <f>SUM(C37,C38,C39,C40)</f>
        <v>4924.7</v>
      </c>
      <c r="D36" s="9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</row>
    <row r="37" spans="1:54" s="10" customFormat="1" ht="60.75" customHeight="1">
      <c r="A37" s="25" t="s">
        <v>55</v>
      </c>
      <c r="B37" s="32" t="s">
        <v>41</v>
      </c>
      <c r="C37" s="29">
        <v>460.7</v>
      </c>
      <c r="D37" s="9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</row>
    <row r="38" spans="1:54" s="10" customFormat="1" ht="34.5" customHeight="1">
      <c r="A38" s="25" t="s">
        <v>145</v>
      </c>
      <c r="B38" s="32" t="s">
        <v>144</v>
      </c>
      <c r="C38" s="29">
        <v>4414</v>
      </c>
      <c r="D38" s="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</row>
    <row r="39" spans="1:54" s="10" customFormat="1" ht="33.75" customHeight="1">
      <c r="A39" s="25" t="s">
        <v>146</v>
      </c>
      <c r="B39" s="32" t="s">
        <v>147</v>
      </c>
      <c r="C39" s="29">
        <v>50</v>
      </c>
      <c r="D39" s="9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</row>
    <row r="40" spans="1:54" s="10" customFormat="1" ht="33" customHeight="1">
      <c r="A40" s="25" t="s">
        <v>108</v>
      </c>
      <c r="B40" s="32" t="s">
        <v>109</v>
      </c>
      <c r="C40" s="29"/>
      <c r="D40" s="9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</row>
    <row r="41" spans="1:54" s="2" customFormat="1" ht="14.25">
      <c r="A41" s="27" t="s">
        <v>9</v>
      </c>
      <c r="B41" s="24" t="s">
        <v>30</v>
      </c>
      <c r="C41" s="26">
        <v>2121.4</v>
      </c>
      <c r="D41" s="5"/>
      <c r="E41" s="72"/>
      <c r="F41" s="72"/>
    </row>
    <row r="42" spans="1:54" s="2" customFormat="1" ht="14.25">
      <c r="A42" s="27" t="s">
        <v>153</v>
      </c>
      <c r="B42" s="24" t="s">
        <v>154</v>
      </c>
      <c r="C42" s="26">
        <v>0.3</v>
      </c>
      <c r="D42" s="5"/>
      <c r="E42" s="72"/>
      <c r="F42" s="72"/>
    </row>
    <row r="43" spans="1:54" ht="20.25" customHeight="1">
      <c r="A43" s="27" t="s">
        <v>14</v>
      </c>
      <c r="B43" s="24" t="s">
        <v>15</v>
      </c>
      <c r="C43" s="26">
        <f>SUM(C44,C101,C103)</f>
        <v>279293.2</v>
      </c>
      <c r="D43" s="5"/>
      <c r="E43" s="71"/>
      <c r="F43" s="71"/>
    </row>
    <row r="44" spans="1:54" ht="29.25" customHeight="1">
      <c r="A44" s="27" t="s">
        <v>16</v>
      </c>
      <c r="B44" s="33" t="s">
        <v>34</v>
      </c>
      <c r="C44" s="26">
        <f>SUM(C45,C50,C61,C90)</f>
        <v>272514.3</v>
      </c>
      <c r="E44" s="71"/>
      <c r="F44" s="71"/>
    </row>
    <row r="45" spans="1:54" ht="21" customHeight="1">
      <c r="A45" s="27" t="s">
        <v>113</v>
      </c>
      <c r="B45" s="33" t="s">
        <v>35</v>
      </c>
      <c r="C45" s="26">
        <f>SUM(C46:C49)</f>
        <v>67377.399999999994</v>
      </c>
      <c r="E45" s="71"/>
      <c r="F45" s="71"/>
    </row>
    <row r="46" spans="1:54" ht="18.75" customHeight="1">
      <c r="A46" s="99" t="s">
        <v>114</v>
      </c>
      <c r="B46" s="109" t="s">
        <v>50</v>
      </c>
      <c r="C46" s="100">
        <v>67377.399999999994</v>
      </c>
      <c r="E46" s="71"/>
      <c r="F46" s="71"/>
    </row>
    <row r="47" spans="1:54" ht="0.75" hidden="1" customHeight="1">
      <c r="A47" s="99"/>
      <c r="B47" s="109"/>
      <c r="C47" s="100"/>
      <c r="E47" s="71"/>
      <c r="F47" s="71"/>
    </row>
    <row r="48" spans="1:54" ht="30.75" hidden="1" customHeight="1">
      <c r="A48" s="99"/>
      <c r="B48" s="109"/>
      <c r="C48" s="100"/>
      <c r="E48" s="71"/>
      <c r="F48" s="71"/>
    </row>
    <row r="49" spans="1:7" ht="35.25" customHeight="1">
      <c r="A49" s="25" t="s">
        <v>119</v>
      </c>
      <c r="B49" s="38" t="s">
        <v>23</v>
      </c>
      <c r="C49" s="29"/>
      <c r="E49" s="71"/>
      <c r="F49" s="71"/>
    </row>
    <row r="50" spans="1:7" ht="27.75" customHeight="1">
      <c r="A50" s="27" t="s">
        <v>120</v>
      </c>
      <c r="B50" s="34" t="s">
        <v>19</v>
      </c>
      <c r="C50" s="26">
        <f>C51+C55+C56+C57+C58+C59+C52+C53+C54+C60</f>
        <v>32031.899999999998</v>
      </c>
      <c r="E50" s="71"/>
      <c r="F50" s="71"/>
    </row>
    <row r="51" spans="1:7" ht="0.75" customHeight="1">
      <c r="A51" s="25" t="s">
        <v>121</v>
      </c>
      <c r="B51" s="32" t="s">
        <v>67</v>
      </c>
      <c r="C51" s="40"/>
      <c r="E51" s="71"/>
      <c r="F51" s="71"/>
    </row>
    <row r="52" spans="1:7" ht="36.75" customHeight="1">
      <c r="A52" s="25" t="s">
        <v>156</v>
      </c>
      <c r="B52" s="32" t="s">
        <v>159</v>
      </c>
      <c r="C52" s="88">
        <v>17.5</v>
      </c>
      <c r="E52" s="71"/>
      <c r="F52" s="71"/>
    </row>
    <row r="53" spans="1:7" ht="33.75" customHeight="1">
      <c r="A53" s="25" t="s">
        <v>156</v>
      </c>
      <c r="B53" s="32" t="s">
        <v>160</v>
      </c>
      <c r="C53" s="88">
        <v>100</v>
      </c>
      <c r="E53" s="71"/>
      <c r="F53" s="71"/>
    </row>
    <row r="54" spans="1:7" ht="69" customHeight="1">
      <c r="A54" s="25" t="s">
        <v>156</v>
      </c>
      <c r="B54" s="32" t="s">
        <v>162</v>
      </c>
      <c r="C54" s="88">
        <v>91.6</v>
      </c>
      <c r="E54" s="71"/>
      <c r="F54" s="71"/>
    </row>
    <row r="55" spans="1:7" ht="50.25" customHeight="1">
      <c r="A55" s="28" t="s">
        <v>151</v>
      </c>
      <c r="B55" s="59" t="s">
        <v>148</v>
      </c>
      <c r="C55" s="41">
        <v>2000</v>
      </c>
      <c r="E55" s="71"/>
      <c r="F55" s="71"/>
    </row>
    <row r="56" spans="1:7" ht="33" hidden="1" customHeight="1">
      <c r="A56" s="42" t="s">
        <v>122</v>
      </c>
      <c r="B56" s="32" t="s">
        <v>59</v>
      </c>
      <c r="C56" s="41"/>
      <c r="E56" s="71"/>
      <c r="F56" s="71"/>
    </row>
    <row r="57" spans="1:7" ht="46.5" customHeight="1">
      <c r="A57" s="28" t="s">
        <v>123</v>
      </c>
      <c r="B57" s="43" t="s">
        <v>88</v>
      </c>
      <c r="C57" s="79">
        <v>4215.7</v>
      </c>
      <c r="E57" s="81"/>
      <c r="F57" s="81"/>
      <c r="G57" s="4"/>
    </row>
    <row r="58" spans="1:7" ht="49.5" hidden="1" customHeight="1">
      <c r="A58" s="28" t="s">
        <v>124</v>
      </c>
      <c r="B58" s="32" t="s">
        <v>110</v>
      </c>
      <c r="C58" s="29"/>
      <c r="E58" s="82" t="s">
        <v>123</v>
      </c>
      <c r="F58" s="83" t="s">
        <v>88</v>
      </c>
      <c r="G58" s="84">
        <v>4215.7</v>
      </c>
    </row>
    <row r="59" spans="1:7" ht="45" customHeight="1">
      <c r="A59" s="80" t="s">
        <v>149</v>
      </c>
      <c r="B59" s="32" t="s">
        <v>150</v>
      </c>
      <c r="C59" s="41">
        <v>14231.8</v>
      </c>
      <c r="E59" s="85"/>
      <c r="F59" s="86"/>
      <c r="G59" s="87"/>
    </row>
    <row r="60" spans="1:7" ht="51.75" customHeight="1">
      <c r="A60" s="80" t="s">
        <v>168</v>
      </c>
      <c r="B60" s="32" t="s">
        <v>169</v>
      </c>
      <c r="C60" s="41">
        <v>11375.3</v>
      </c>
      <c r="E60" s="85"/>
      <c r="F60" s="86"/>
      <c r="G60" s="87"/>
    </row>
    <row r="61" spans="1:7" ht="23.25" customHeight="1">
      <c r="A61" s="27" t="s">
        <v>115</v>
      </c>
      <c r="B61" s="33" t="s">
        <v>33</v>
      </c>
      <c r="C61" s="26">
        <f>SUM(C62,C63,C64,C67,C68,C69,C70,C71,C72,C79,C80,C83,C84,C85,C86,C87,C88,C89)</f>
        <v>155564.80000000002</v>
      </c>
      <c r="E61" s="82"/>
      <c r="F61" s="86"/>
      <c r="G61" s="4"/>
    </row>
    <row r="62" spans="1:7" ht="52.5" customHeight="1">
      <c r="A62" s="44" t="s">
        <v>155</v>
      </c>
      <c r="B62" s="39" t="s">
        <v>60</v>
      </c>
      <c r="C62" s="29">
        <v>6</v>
      </c>
      <c r="E62" s="71"/>
      <c r="F62" s="73"/>
    </row>
    <row r="63" spans="1:7" ht="25.5" hidden="1" customHeight="1">
      <c r="A63" s="45" t="s">
        <v>106</v>
      </c>
      <c r="B63" s="46" t="s">
        <v>107</v>
      </c>
      <c r="C63" s="41"/>
      <c r="E63" s="71"/>
      <c r="F63" s="71"/>
    </row>
    <row r="64" spans="1:7" ht="34.5" customHeight="1">
      <c r="A64" s="25" t="s">
        <v>116</v>
      </c>
      <c r="B64" s="32" t="s">
        <v>78</v>
      </c>
      <c r="C64" s="47">
        <v>117381.2</v>
      </c>
      <c r="E64" s="71"/>
      <c r="F64" s="71"/>
    </row>
    <row r="65" spans="1:6" ht="2.25" hidden="1" customHeight="1">
      <c r="A65" s="48"/>
      <c r="B65" s="32"/>
      <c r="C65" s="49"/>
      <c r="E65" s="71"/>
      <c r="F65" s="71"/>
    </row>
    <row r="66" spans="1:6" ht="33" hidden="1" customHeight="1">
      <c r="A66" s="25" t="s">
        <v>17</v>
      </c>
      <c r="B66" s="32" t="s">
        <v>26</v>
      </c>
      <c r="C66" s="49"/>
      <c r="E66" s="71"/>
      <c r="F66" s="71"/>
    </row>
    <row r="67" spans="1:6" ht="51.75" customHeight="1">
      <c r="A67" s="25" t="s">
        <v>117</v>
      </c>
      <c r="B67" s="32" t="s">
        <v>79</v>
      </c>
      <c r="C67" s="49">
        <v>203.8</v>
      </c>
      <c r="E67" s="71"/>
      <c r="F67" s="71"/>
    </row>
    <row r="68" spans="1:6" ht="65.25" hidden="1" customHeight="1">
      <c r="A68" s="45" t="s">
        <v>18</v>
      </c>
      <c r="B68" s="60" t="s">
        <v>89</v>
      </c>
      <c r="C68" s="66"/>
      <c r="E68" s="71"/>
      <c r="F68" s="71"/>
    </row>
    <row r="69" spans="1:6" ht="34.5" customHeight="1">
      <c r="A69" s="45" t="s">
        <v>118</v>
      </c>
      <c r="B69" s="46" t="s">
        <v>80</v>
      </c>
      <c r="C69" s="66">
        <v>838.6</v>
      </c>
      <c r="E69" s="71"/>
      <c r="F69" s="71"/>
    </row>
    <row r="70" spans="1:6" ht="51" customHeight="1">
      <c r="A70" s="45" t="s">
        <v>125</v>
      </c>
      <c r="B70" s="46" t="s">
        <v>51</v>
      </c>
      <c r="C70" s="66">
        <v>195.2</v>
      </c>
      <c r="E70" s="71"/>
      <c r="F70" s="71"/>
    </row>
    <row r="71" spans="1:6" ht="65.25" customHeight="1">
      <c r="A71" s="45" t="s">
        <v>126</v>
      </c>
      <c r="B71" s="60" t="s">
        <v>90</v>
      </c>
      <c r="C71" s="66">
        <v>185</v>
      </c>
      <c r="E71" s="71"/>
      <c r="F71" s="71"/>
    </row>
    <row r="72" spans="1:6" ht="58.5" customHeight="1">
      <c r="A72" s="95"/>
      <c r="B72" s="96" t="s">
        <v>56</v>
      </c>
      <c r="C72" s="98">
        <f>SUM(C77,C78)</f>
        <v>2342</v>
      </c>
      <c r="E72" s="71"/>
      <c r="F72" s="71"/>
    </row>
    <row r="73" spans="1:6" ht="2.25" customHeight="1">
      <c r="A73" s="95"/>
      <c r="B73" s="97"/>
      <c r="C73" s="98"/>
      <c r="E73" s="71"/>
      <c r="F73" s="71"/>
    </row>
    <row r="74" spans="1:6" ht="10.5" hidden="1" customHeight="1">
      <c r="A74" s="95"/>
      <c r="B74" s="97"/>
      <c r="C74" s="98"/>
      <c r="E74" s="71"/>
      <c r="F74" s="71"/>
    </row>
    <row r="75" spans="1:6" ht="1.5" hidden="1" customHeight="1">
      <c r="A75" s="95"/>
      <c r="B75" s="97"/>
      <c r="C75" s="98"/>
      <c r="E75" s="71"/>
      <c r="F75" s="71"/>
    </row>
    <row r="76" spans="1:6" ht="0.75" hidden="1" customHeight="1">
      <c r="A76" s="95"/>
      <c r="B76" s="97"/>
      <c r="C76" s="98"/>
      <c r="E76" s="71"/>
      <c r="F76" s="71"/>
    </row>
    <row r="77" spans="1:6" ht="39" customHeight="1">
      <c r="A77" s="45" t="s">
        <v>127</v>
      </c>
      <c r="B77" s="50" t="s">
        <v>57</v>
      </c>
      <c r="C77" s="51">
        <v>2145</v>
      </c>
      <c r="E77" s="71"/>
      <c r="F77" s="71"/>
    </row>
    <row r="78" spans="1:6" ht="30.75" customHeight="1">
      <c r="A78" s="45" t="s">
        <v>128</v>
      </c>
      <c r="B78" s="46" t="s">
        <v>21</v>
      </c>
      <c r="C78" s="51">
        <v>197</v>
      </c>
      <c r="E78" s="71"/>
      <c r="F78" s="71"/>
    </row>
    <row r="79" spans="1:6" ht="51.75" customHeight="1">
      <c r="A79" s="45" t="s">
        <v>129</v>
      </c>
      <c r="B79" s="46" t="s">
        <v>143</v>
      </c>
      <c r="C79" s="66">
        <v>207.1</v>
      </c>
      <c r="E79" s="71"/>
      <c r="F79" s="71"/>
    </row>
    <row r="80" spans="1:6" ht="84" customHeight="1">
      <c r="A80" s="45"/>
      <c r="B80" s="38" t="s">
        <v>69</v>
      </c>
      <c r="C80" s="66">
        <f>SUM(C81,C82)</f>
        <v>1949.8</v>
      </c>
      <c r="E80" s="71"/>
      <c r="F80" s="71"/>
    </row>
    <row r="81" spans="1:6" ht="54" customHeight="1">
      <c r="A81" s="45" t="s">
        <v>130</v>
      </c>
      <c r="B81" s="32" t="s">
        <v>68</v>
      </c>
      <c r="C81" s="66">
        <v>1831.1</v>
      </c>
      <c r="E81" s="71"/>
      <c r="F81" s="71"/>
    </row>
    <row r="82" spans="1:6" ht="87.75" customHeight="1">
      <c r="A82" s="45" t="s">
        <v>131</v>
      </c>
      <c r="B82" s="61" t="s">
        <v>141</v>
      </c>
      <c r="C82" s="66">
        <v>118.7</v>
      </c>
      <c r="E82" s="71"/>
      <c r="F82" s="71"/>
    </row>
    <row r="83" spans="1:6" ht="54.75" customHeight="1">
      <c r="A83" s="45" t="s">
        <v>132</v>
      </c>
      <c r="B83" s="46" t="s">
        <v>52</v>
      </c>
      <c r="C83" s="66">
        <v>195</v>
      </c>
      <c r="E83" s="71"/>
      <c r="F83" s="71"/>
    </row>
    <row r="84" spans="1:6" ht="68.25" customHeight="1">
      <c r="A84" s="28" t="s">
        <v>133</v>
      </c>
      <c r="B84" s="60" t="s">
        <v>91</v>
      </c>
      <c r="C84" s="74">
        <v>2815.2</v>
      </c>
      <c r="E84" s="71"/>
      <c r="F84" s="71"/>
    </row>
    <row r="85" spans="1:6" ht="72" customHeight="1">
      <c r="A85" s="28" t="s">
        <v>134</v>
      </c>
      <c r="B85" s="60" t="s">
        <v>92</v>
      </c>
      <c r="C85" s="66">
        <v>751.2</v>
      </c>
      <c r="E85" s="71"/>
      <c r="F85" s="71"/>
    </row>
    <row r="86" spans="1:6" ht="129.75" customHeight="1">
      <c r="A86" s="28" t="s">
        <v>135</v>
      </c>
      <c r="B86" s="52" t="s">
        <v>77</v>
      </c>
      <c r="C86" s="66">
        <v>138.80000000000001</v>
      </c>
      <c r="E86" s="71"/>
      <c r="F86" s="71"/>
    </row>
    <row r="87" spans="1:6" ht="44.25" customHeight="1">
      <c r="A87" s="28" t="s">
        <v>136</v>
      </c>
      <c r="B87" s="52" t="s">
        <v>75</v>
      </c>
      <c r="C87" s="66">
        <v>28310.7</v>
      </c>
      <c r="E87" s="71"/>
      <c r="F87" s="71"/>
    </row>
    <row r="88" spans="1:6" ht="60" customHeight="1">
      <c r="A88" s="28" t="s">
        <v>97</v>
      </c>
      <c r="B88" s="60" t="s">
        <v>98</v>
      </c>
      <c r="C88" s="66">
        <v>0.6</v>
      </c>
      <c r="E88" s="71"/>
      <c r="F88" s="71"/>
    </row>
    <row r="89" spans="1:6" ht="47.25" customHeight="1">
      <c r="A89" s="28" t="s">
        <v>137</v>
      </c>
      <c r="B89" s="60" t="s">
        <v>99</v>
      </c>
      <c r="C89" s="66">
        <v>44.6</v>
      </c>
      <c r="E89" s="71"/>
      <c r="F89" s="71"/>
    </row>
    <row r="90" spans="1:6" ht="21" customHeight="1">
      <c r="A90" s="53" t="s">
        <v>138</v>
      </c>
      <c r="B90" s="23" t="s">
        <v>96</v>
      </c>
      <c r="C90" s="54">
        <f>C92+C100</f>
        <v>17540.2</v>
      </c>
      <c r="E90" s="71"/>
      <c r="F90" s="71"/>
    </row>
    <row r="91" spans="1:6" ht="60" hidden="1" customHeight="1">
      <c r="A91" s="53" t="s">
        <v>140</v>
      </c>
      <c r="B91" s="23" t="s">
        <v>58</v>
      </c>
      <c r="C91" s="54"/>
      <c r="E91" s="71"/>
      <c r="F91" s="71"/>
    </row>
    <row r="92" spans="1:6" ht="50.25" customHeight="1">
      <c r="A92" s="77" t="s">
        <v>139</v>
      </c>
      <c r="B92" s="78" t="s">
        <v>112</v>
      </c>
      <c r="C92" s="89">
        <v>429.5</v>
      </c>
      <c r="E92" s="71"/>
      <c r="F92" s="71"/>
    </row>
    <row r="93" spans="1:6" ht="51" hidden="1" customHeight="1">
      <c r="A93" s="77"/>
      <c r="B93" s="78"/>
      <c r="C93" s="89"/>
      <c r="E93" s="71"/>
      <c r="F93" s="71"/>
    </row>
    <row r="94" spans="1:6" ht="1.5" hidden="1" customHeight="1">
      <c r="A94" s="77"/>
      <c r="B94" s="78"/>
      <c r="C94" s="89"/>
      <c r="E94" s="71"/>
      <c r="F94" s="71"/>
    </row>
    <row r="95" spans="1:6" ht="1.5" hidden="1" customHeight="1" thickBot="1">
      <c r="A95" s="42" t="s">
        <v>61</v>
      </c>
      <c r="B95" s="62" t="s">
        <v>62</v>
      </c>
      <c r="C95" s="89"/>
      <c r="E95" s="71"/>
      <c r="F95" s="71"/>
    </row>
    <row r="96" spans="1:6" ht="3" hidden="1" customHeight="1">
      <c r="A96" s="77" t="s">
        <v>87</v>
      </c>
      <c r="B96" s="78" t="s">
        <v>84</v>
      </c>
      <c r="C96" s="89"/>
      <c r="E96" s="71"/>
      <c r="F96" s="71"/>
    </row>
    <row r="97" spans="1:6" ht="0.75" hidden="1" customHeight="1" thickBot="1">
      <c r="A97" s="63" t="s">
        <v>61</v>
      </c>
      <c r="B97" s="62" t="s">
        <v>62</v>
      </c>
      <c r="C97" s="89"/>
      <c r="E97" s="71"/>
      <c r="F97" s="71"/>
    </row>
    <row r="98" spans="1:6" ht="4.5" hidden="1" customHeight="1">
      <c r="A98" s="64" t="s">
        <v>85</v>
      </c>
      <c r="B98" s="65" t="s">
        <v>86</v>
      </c>
      <c r="C98" s="90"/>
      <c r="E98" s="71"/>
      <c r="F98" s="71"/>
    </row>
    <row r="99" spans="1:6" ht="30" hidden="1" customHeight="1">
      <c r="A99" s="77" t="s">
        <v>76</v>
      </c>
      <c r="B99" s="61" t="s">
        <v>93</v>
      </c>
      <c r="C99" s="91"/>
      <c r="E99" s="71"/>
      <c r="F99" s="71"/>
    </row>
    <row r="100" spans="1:6" ht="48" customHeight="1">
      <c r="A100" s="94" t="s">
        <v>158</v>
      </c>
      <c r="B100" s="60" t="s">
        <v>157</v>
      </c>
      <c r="C100" s="91">
        <v>17110.7</v>
      </c>
      <c r="E100" s="71"/>
      <c r="F100" s="71"/>
    </row>
    <row r="101" spans="1:6" ht="20.25" customHeight="1">
      <c r="A101" s="92" t="s">
        <v>166</v>
      </c>
      <c r="B101" s="93" t="s">
        <v>165</v>
      </c>
      <c r="C101" s="55">
        <f>C102</f>
        <v>6793</v>
      </c>
      <c r="E101" s="71" t="s">
        <v>54</v>
      </c>
      <c r="F101" s="71"/>
    </row>
    <row r="102" spans="1:6" ht="20.25" customHeight="1">
      <c r="A102" s="80" t="s">
        <v>94</v>
      </c>
      <c r="B102" s="28" t="s">
        <v>22</v>
      </c>
      <c r="C102" s="41">
        <v>6793</v>
      </c>
      <c r="E102" s="71"/>
      <c r="F102" s="71"/>
    </row>
    <row r="103" spans="1:6" ht="42.75" customHeight="1">
      <c r="A103" s="53" t="s">
        <v>142</v>
      </c>
      <c r="B103" s="23" t="s">
        <v>100</v>
      </c>
      <c r="C103" s="55">
        <v>-14.1</v>
      </c>
      <c r="E103" s="71"/>
      <c r="F103" s="71"/>
    </row>
    <row r="104" spans="1:6" ht="11.25" hidden="1" customHeight="1">
      <c r="A104" s="53"/>
      <c r="B104" s="23"/>
      <c r="C104" s="56" t="s">
        <v>95</v>
      </c>
      <c r="E104" s="71"/>
      <c r="F104" s="71"/>
    </row>
    <row r="105" spans="1:6" ht="18" customHeight="1">
      <c r="A105" s="57"/>
      <c r="B105" s="58" t="s">
        <v>3</v>
      </c>
      <c r="C105" s="26">
        <f>SUM(C10,C43)</f>
        <v>328663.5</v>
      </c>
      <c r="E105" s="71"/>
      <c r="F105" s="71"/>
    </row>
    <row r="106" spans="1:6" ht="21.75" hidden="1" customHeight="1">
      <c r="A106" s="20"/>
      <c r="B106" s="21"/>
      <c r="C106" s="18"/>
      <c r="E106" s="71"/>
      <c r="F106" s="71"/>
    </row>
    <row r="107" spans="1:6" ht="0.75" hidden="1" customHeight="1">
      <c r="A107" s="67"/>
      <c r="B107" s="68"/>
      <c r="C107" s="68"/>
      <c r="E107" s="71"/>
      <c r="F107" s="71"/>
    </row>
    <row r="108" spans="1:6" ht="3" hidden="1" customHeight="1">
      <c r="A108" s="67"/>
      <c r="B108" s="68"/>
      <c r="C108" s="69"/>
      <c r="E108" s="71"/>
      <c r="F108" s="71"/>
    </row>
    <row r="109" spans="1:6">
      <c r="A109" s="70"/>
      <c r="B109" s="68"/>
      <c r="C109" s="68"/>
      <c r="E109" s="71"/>
      <c r="F109" s="71"/>
    </row>
    <row r="110" spans="1:6">
      <c r="A110" s="67"/>
      <c r="B110" s="68"/>
      <c r="C110" s="68"/>
      <c r="E110" s="71"/>
      <c r="F110" s="71"/>
    </row>
    <row r="111" spans="1:6">
      <c r="A111" s="17"/>
    </row>
    <row r="112" spans="1:6">
      <c r="A112" s="17"/>
    </row>
    <row r="113" spans="1:1">
      <c r="A113" s="17"/>
    </row>
    <row r="114" spans="1:1">
      <c r="A114" s="17"/>
    </row>
    <row r="115" spans="1:1">
      <c r="A115" s="17"/>
    </row>
    <row r="116" spans="1:1">
      <c r="A116" s="17"/>
    </row>
    <row r="117" spans="1:1">
      <c r="A117" s="17"/>
    </row>
    <row r="118" spans="1:1">
      <c r="A118" s="17"/>
    </row>
    <row r="119" spans="1:1">
      <c r="A119" s="17"/>
    </row>
    <row r="120" spans="1:1">
      <c r="A120" s="17"/>
    </row>
    <row r="121" spans="1:1">
      <c r="A121" s="17"/>
    </row>
    <row r="122" spans="1:1">
      <c r="A122" s="17"/>
    </row>
    <row r="123" spans="1:1">
      <c r="A123" s="17"/>
    </row>
    <row r="124" spans="1:1">
      <c r="A124" s="17"/>
    </row>
  </sheetData>
  <mergeCells count="10">
    <mergeCell ref="B3:C3"/>
    <mergeCell ref="A7:C7"/>
    <mergeCell ref="A6:C6"/>
    <mergeCell ref="A8:A9"/>
    <mergeCell ref="B46:B48"/>
    <mergeCell ref="A72:A76"/>
    <mergeCell ref="B72:B76"/>
    <mergeCell ref="C72:C76"/>
    <mergeCell ref="A46:A48"/>
    <mergeCell ref="C46:C4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7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МФ</dc:creator>
  <cp:lastModifiedBy>Пользователь Windows</cp:lastModifiedBy>
  <cp:lastPrinted>2017-08-30T04:23:09Z</cp:lastPrinted>
  <dcterms:created xsi:type="dcterms:W3CDTF">2004-12-22T10:13:24Z</dcterms:created>
  <dcterms:modified xsi:type="dcterms:W3CDTF">2017-10-30T10:47:37Z</dcterms:modified>
</cp:coreProperties>
</file>