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71" i="1"/>
  <c r="E71" s="1"/>
  <c r="C71"/>
  <c r="D58"/>
  <c r="C58"/>
  <c r="D49"/>
  <c r="E49" s="1"/>
  <c r="C49"/>
  <c r="D46"/>
  <c r="E46" s="1"/>
  <c r="C46"/>
  <c r="E48"/>
  <c r="D42"/>
  <c r="G42" s="1"/>
  <c r="C42"/>
  <c r="E70"/>
  <c r="E69"/>
  <c r="E68"/>
  <c r="E67"/>
  <c r="E66"/>
  <c r="E65"/>
  <c r="E64"/>
  <c r="E63"/>
  <c r="E62"/>
  <c r="E61"/>
  <c r="E60"/>
  <c r="E59"/>
  <c r="E57"/>
  <c r="E56"/>
  <c r="E55"/>
  <c r="E54"/>
  <c r="E53"/>
  <c r="E52"/>
  <c r="E51"/>
  <c r="E50"/>
  <c r="E47"/>
  <c r="E45"/>
  <c r="E44"/>
  <c r="E43"/>
  <c r="E41"/>
  <c r="E40"/>
  <c r="E39"/>
  <c r="E38"/>
  <c r="E37"/>
  <c r="E36"/>
  <c r="E35"/>
  <c r="E34"/>
  <c r="D33"/>
  <c r="C33"/>
  <c r="F58"/>
  <c r="G58" s="1"/>
  <c r="F55"/>
  <c r="G55" s="1"/>
  <c r="F49"/>
  <c r="F46"/>
  <c r="G46" s="1"/>
  <c r="F33"/>
  <c r="G70"/>
  <c r="G69"/>
  <c r="G68"/>
  <c r="G67"/>
  <c r="G66"/>
  <c r="G65"/>
  <c r="G64"/>
  <c r="G63"/>
  <c r="G62"/>
  <c r="G61"/>
  <c r="G60"/>
  <c r="G59"/>
  <c r="G57"/>
  <c r="G56"/>
  <c r="G54"/>
  <c r="G53"/>
  <c r="G52"/>
  <c r="G51"/>
  <c r="G50"/>
  <c r="G49"/>
  <c r="G47"/>
  <c r="G45"/>
  <c r="G44"/>
  <c r="G43"/>
  <c r="G41"/>
  <c r="G40"/>
  <c r="G39"/>
  <c r="G38"/>
  <c r="G37"/>
  <c r="G35"/>
  <c r="G34"/>
  <c r="E19"/>
  <c r="G30"/>
  <c r="G29"/>
  <c r="G28"/>
  <c r="G27"/>
  <c r="G25"/>
  <c r="G24"/>
  <c r="G23"/>
  <c r="G21"/>
  <c r="G20"/>
  <c r="G19"/>
  <c r="G18"/>
  <c r="G17"/>
  <c r="G16"/>
  <c r="G14"/>
  <c r="G13"/>
  <c r="G12"/>
  <c r="G11"/>
  <c r="G10"/>
  <c r="G9"/>
  <c r="G8"/>
  <c r="E30"/>
  <c r="E29"/>
  <c r="E28"/>
  <c r="E27"/>
  <c r="E26"/>
  <c r="E25"/>
  <c r="E24"/>
  <c r="E23"/>
  <c r="E21"/>
  <c r="E20"/>
  <c r="E18"/>
  <c r="E17"/>
  <c r="E16"/>
  <c r="E14"/>
  <c r="E13"/>
  <c r="E12"/>
  <c r="E11"/>
  <c r="E10"/>
  <c r="E9"/>
  <c r="E8"/>
  <c r="E58" l="1"/>
  <c r="E42"/>
  <c r="G33"/>
  <c r="E33"/>
  <c r="F71"/>
  <c r="G71" s="1"/>
</calcChain>
</file>

<file path=xl/sharedStrings.xml><?xml version="1.0" encoding="utf-8"?>
<sst xmlns="http://schemas.openxmlformats.org/spreadsheetml/2006/main" count="122" uniqueCount="117">
  <si>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</si>
  <si>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</si>
  <si>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</si>
  <si>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</si>
  <si>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</si>
  <si>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</si>
  <si>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</si>
  <si>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</si>
  <si>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</si>
  <si>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</si>
  <si>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</si>
  <si>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</si>
  <si>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</si>
  <si>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</si>
  <si>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</si>
  <si>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</si>
  <si>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</si>
  <si>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</si>
  <si>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</si>
  <si>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</si>
  <si>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</si>
  <si>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01 00</t>
  </si>
  <si>
    <t>08 00</t>
  </si>
  <si>
    <t>тыс. руб.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</si>
  <si>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</si>
  <si>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</si>
  <si>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Межбюджетные трансферты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</si>
  <si>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</si>
  <si>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</si>
  <si>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</si>
  <si>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</si>
  <si>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</si>
  <si>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</si>
  <si>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000 100 00000 00 0000 000</t>
  </si>
  <si>
    <t>000 1 01 00000 00 0000 000</t>
  </si>
  <si>
    <t>000 1 03 00000 00 0000 000</t>
  </si>
  <si>
    <t>000 1 05 00000 00 0000 000</t>
  </si>
  <si>
    <t>000 1 08 00000 00 0000 000</t>
  </si>
  <si>
    <t>Налоги на совокупный доход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</si>
  <si>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</si>
  <si>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</si>
  <si>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</si>
  <si>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</si>
  <si>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</si>
  <si>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</si>
  <si>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</si>
  <si>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</si>
  <si>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</si>
  <si>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</si>
  <si>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</si>
  <si>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Иные межбюджетные трансферты </t>
  </si>
  <si>
    <t>000 2 07 00000 00 0000 000</t>
  </si>
  <si>
    <t>Прочие безвозмездные поступления в бюджет муниципального района</t>
  </si>
  <si>
    <t>000 2 19 00000 00 0000 000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</si>
  <si>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</si>
  <si>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</si>
  <si>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</si>
  <si>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</si>
  <si>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</si>
  <si>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</si>
  <si>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</si>
  <si>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</si>
  <si>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</si>
  <si>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</si>
  <si>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</si>
  <si>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</si>
  <si>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</si>
  <si>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</si>
  <si>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</si>
  <si>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</si>
  <si>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</si>
  <si>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</si>
  <si>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</si>
  <si>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</si>
  <si>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</si>
  <si>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</si>
  <si>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08 04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</si>
  <si>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</si>
  <si>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</si>
  <si>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</si>
  <si>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</si>
  <si>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</si>
  <si>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</si>
  <si>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</si>
  <si>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</si>
  <si>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</si>
  <si>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01 11</t>
  </si>
  <si>
    <t>04 05</t>
  </si>
  <si>
    <t>Резервный фонд</t>
  </si>
  <si>
    <t>Сельское хозяйство и рыболовство</t>
  </si>
  <si>
    <t xml:space="preserve">Начальник управления финансов                                                             Л.М. Кубаева </t>
  </si>
  <si>
    <t xml:space="preserve">                                            Сведения</t>
  </si>
  <si>
    <t>Жилищное хозяйство</t>
  </si>
  <si>
    <t>Факт на 01.04.17г.</t>
  </si>
  <si>
    <t>000 2 02 15000 00 0000 000</t>
  </si>
  <si>
    <t>000 2 02 30000 00 0000 000</t>
  </si>
  <si>
    <t>000 2 02 20000 00 0000 000</t>
  </si>
  <si>
    <t>000 2 02 40000 00 0000 000</t>
  </si>
  <si>
    <t>000 1 09 00000 00 0000 000</t>
  </si>
  <si>
    <t>Задолженность и перерасчеты по отмененным налогам,сборам и иным обязательным платежам</t>
  </si>
  <si>
    <t xml:space="preserve">% исполнения бюджета </t>
  </si>
  <si>
    <t xml:space="preserve">     об исполнении доходной и расходной части бюджета Федоровского муниципального района на 01.04.2018 года</t>
  </si>
  <si>
    <t>Факт на 01.04.18г.</t>
  </si>
  <si>
    <t xml:space="preserve">Бюджетные назначения на 2018 год </t>
  </si>
  <si>
    <t>% испол. 2018г к 2017г</t>
  </si>
  <si>
    <t>01 02</t>
  </si>
  <si>
    <t>03 00</t>
  </si>
  <si>
    <t>03 09</t>
  </si>
  <si>
    <t>07 03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</si>
  <si>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</si>
  <si>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провоохранительная деятельность</t>
  </si>
  <si>
    <t>Защита населения и территорий от последствий чрезвычайных ситуаций природного и техногенного характера,гражданская оборона</t>
  </si>
  <si>
    <t>Дополнительное образование</t>
  </si>
  <si>
    <t>01 05</t>
  </si>
  <si>
    <t>05 02</t>
  </si>
  <si>
    <t>Судебная система</t>
  </si>
  <si>
    <t>Коммунальное хозяйство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</si>
</sst>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19" fillId="0" borderId="10" xfId="36" applyFont="1" applyBorder="1" applyAlignment="1">
      <alignment horizontal="left" vertical="top" wrapText="1"/>
    </xf>
    <xf numFmtId="0" fontId="19" fillId="0" borderId="10" xfId="36" applyFont="1" applyBorder="1" applyAlignment="1">
      <alignment vertical="top" wrapText="1"/>
    </xf>
    <xf numFmtId="0" fontId="21" fillId="0" borderId="10" xfId="36" applyFont="1" applyBorder="1" applyAlignment="1">
      <alignment vertical="top"/>
    </xf>
    <xf numFmtId="0" fontId="21" fillId="0" borderId="10" xfId="36" applyFont="1" applyBorder="1" applyAlignment="1">
      <alignment vertical="top" wrapText="1"/>
    </xf>
    <xf numFmtId="3" fontId="19" fillId="0" borderId="10" xfId="36" applyNumberFormat="1" applyFont="1" applyBorder="1" applyAlignment="1">
      <alignment horizontal="left" vertical="top" wrapText="1"/>
    </xf>
    <xf numFmtId="1" fontId="22" fillId="24" borderId="10" xfId="36" applyNumberFormat="1" applyFont="1" applyFill="1" applyBorder="1" applyAlignment="1"/>
    <xf numFmtId="0" fontId="22" fillId="24" borderId="10" xfId="36" applyFont="1" applyFill="1" applyBorder="1" applyAlignment="1"/>
    <xf numFmtId="165" fontId="22" fillId="24" borderId="10" xfId="36" applyNumberFormat="1" applyFont="1" applyFill="1" applyBorder="1" applyAlignment="1">
      <alignment horizontal="center"/>
    </xf>
    <xf numFmtId="1" fontId="23" fillId="24" borderId="10" xfId="36" applyNumberFormat="1" applyFont="1" applyFill="1" applyBorder="1" applyAlignment="1"/>
    <xf numFmtId="0" fontId="23" fillId="24" borderId="10" xfId="36" applyFont="1" applyFill="1" applyBorder="1" applyAlignment="1">
      <alignment wrapText="1"/>
    </xf>
    <xf numFmtId="165" fontId="23" fillId="24" borderId="10" xfId="36" applyNumberFormat="1" applyFont="1" applyFill="1" applyBorder="1" applyAlignment="1">
      <alignment horizontal="center"/>
    </xf>
    <xf numFmtId="0" fontId="23" fillId="24" borderId="10" xfId="36" applyFont="1" applyFill="1" applyBorder="1" applyAlignment="1">
      <alignment vertical="top" wrapText="1"/>
    </xf>
    <xf numFmtId="165" fontId="23" fillId="24" borderId="10" xfId="36" applyNumberFormat="1" applyFont="1" applyFill="1" applyBorder="1" applyAlignment="1">
      <alignment horizontal="center" wrapText="1" shrinkToFit="1"/>
    </xf>
    <xf numFmtId="1" fontId="23" fillId="24" borderId="10" xfId="36" applyNumberFormat="1" applyFont="1" applyFill="1" applyBorder="1" applyAlignment="1">
      <alignment wrapText="1" shrinkToFit="1"/>
    </xf>
    <xf numFmtId="0" fontId="23" fillId="24" borderId="10" xfId="36" applyFont="1" applyFill="1" applyBorder="1" applyAlignment="1">
      <alignment vertical="top" wrapText="1" shrinkToFit="1"/>
    </xf>
    <xf numFmtId="0" fontId="21" fillId="0" borderId="10" xfId="36" applyFont="1" applyBorder="1" applyAlignment="1">
      <alignment horizontal="left" vertical="top" wrapText="1"/>
    </xf>
    <xf numFmtId="0" fontId="21" fillId="0" borderId="10" xfId="36" applyFont="1" applyBorder="1" applyAlignment="1">
      <alignment wrapText="1"/>
    </xf>
    <xf numFmtId="0" fontId="19" fillId="0" borderId="10" xfId="36" applyFont="1" applyBorder="1" applyAlignment="1">
      <alignment wrapText="1"/>
    </xf>
    <xf numFmtId="0" fontId="19" fillId="0" borderId="0" xfId="36" applyFont="1" applyAlignment="1">
      <alignment wrapText="1"/>
    </xf>
    <xf numFmtId="0" fontId="19" fillId="0" borderId="0" xfId="36" applyFont="1" applyBorder="1" applyAlignment="1">
      <alignment wrapText="1"/>
    </xf>
    <xf numFmtId="0" fontId="19" fillId="0" borderId="10" xfId="36" applyFont="1" applyBorder="1"/>
    <xf numFmtId="0" fontId="21" fillId="0" borderId="11" xfId="36" applyFont="1" applyBorder="1" applyAlignment="1">
      <alignment vertical="top" wrapText="1"/>
    </xf>
    <xf numFmtId="0" fontId="19" fillId="0" borderId="0" xfId="36" applyFont="1"/>
    <xf numFmtId="0" fontId="19" fillId="0" borderId="12" xfId="36" applyFont="1" applyBorder="1" applyAlignment="1">
      <alignment wrapText="1"/>
    </xf>
    <xf numFmtId="0" fontId="19" fillId="0" borderId="10" xfId="36" applyFont="1" applyBorder="1" applyAlignment="1">
      <alignment horizontal="justify" wrapText="1"/>
    </xf>
    <xf numFmtId="0" fontId="19" fillId="0" borderId="13" xfId="36" applyFont="1" applyBorder="1" applyAlignment="1">
      <alignment vertical="top" wrapText="1"/>
    </xf>
    <xf numFmtId="0" fontId="19" fillId="0" borderId="0" xfId="36" applyFont="1" applyAlignment="1">
      <alignment vertical="top"/>
    </xf>
    <xf numFmtId="0" fontId="25" fillId="0" borderId="0" xfId="0" applyFont="1"/>
    <xf numFmtId="0" fontId="20" fillId="0" borderId="0" xfId="36" applyFont="1" applyFill="1" applyAlignment="1">
      <alignment horizontal="center" vertical="top"/>
    </xf>
    <xf numFmtId="0" fontId="23" fillId="0" borderId="10" xfId="0" applyFont="1" applyFill="1" applyBorder="1" applyAlignment="1">
      <alignment wrapText="1"/>
    </xf>
    <xf numFmtId="164" fontId="21" fillId="0" borderId="10" xfId="36" applyNumberFormat="1" applyFont="1" applyBorder="1" applyAlignment="1">
      <alignment horizontal="center" wrapText="1"/>
    </xf>
    <xf numFmtId="165" fontId="21" fillId="0" borderId="10" xfId="36" applyNumberFormat="1" applyFont="1" applyBorder="1" applyAlignment="1">
      <alignment horizontal="center" wrapText="1"/>
    </xf>
    <xf numFmtId="165" fontId="19" fillId="0" borderId="10" xfId="36" applyNumberFormat="1" applyFont="1" applyBorder="1" applyAlignment="1">
      <alignment horizontal="center" wrapText="1"/>
    </xf>
    <xf numFmtId="165" fontId="21" fillId="24" borderId="10" xfId="36" applyNumberFormat="1" applyFont="1" applyFill="1" applyBorder="1" applyAlignment="1">
      <alignment horizontal="center" wrapText="1"/>
    </xf>
    <xf numFmtId="165" fontId="19" fillId="24" borderId="10" xfId="36" applyNumberFormat="1" applyFont="1" applyFill="1" applyBorder="1" applyAlignment="1">
      <alignment horizontal="center" wrapText="1"/>
    </xf>
    <xf numFmtId="165" fontId="19" fillId="0" borderId="10" xfId="36" applyNumberFormat="1" applyFont="1" applyFill="1" applyBorder="1" applyAlignment="1">
      <alignment horizontal="center" wrapText="1"/>
    </xf>
    <xf numFmtId="0" fontId="19" fillId="0" borderId="14" xfId="36" applyFont="1" applyBorder="1" applyAlignment="1">
      <alignment wrapText="1"/>
    </xf>
    <xf numFmtId="0" fontId="19" fillId="0" borderId="11" xfId="36" applyFont="1" applyBorder="1" applyAlignment="1">
      <alignment wrapText="1"/>
    </xf>
    <xf numFmtId="0" fontId="19" fillId="0" borderId="0" xfId="36" applyFont="1" applyAlignment="1">
      <alignment horizontal="center" vertical="top"/>
    </xf>
    <xf numFmtId="0" fontId="24" fillId="0" borderId="0" xfId="36" applyFont="1" applyAlignment="1">
      <alignment vertical="top"/>
    </xf>
    <xf numFmtId="0" fontId="19" fillId="0" borderId="10" xfId="36" applyFont="1" applyBorder="1" applyAlignment="1">
      <alignment horizontal="center" vertical="top" wrapText="1"/>
    </xf>
    <xf numFmtId="0" fontId="19" fillId="0" borderId="10" xfId="36" applyFont="1" applyFill="1" applyBorder="1" applyAlignment="1">
      <alignment vertical="top" wrapText="1"/>
    </xf>
    <xf numFmtId="0" fontId="19" fillId="0" borderId="10" xfId="36" applyFont="1" applyFill="1" applyBorder="1" applyAlignment="1">
      <alignment vertical="top"/>
    </xf>
    <xf numFmtId="0" fontId="19" fillId="0" borderId="10" xfId="36" applyFont="1" applyFill="1" applyBorder="1" applyAlignment="1">
      <alignment horizontal="center" vertical="top" wrapText="1"/>
    </xf>
    <xf numFmtId="0" fontId="20" fillId="0" borderId="0" xfId="36" applyFont="1" applyAlignment="1">
      <alignment horizontal="left" vertical="top"/>
    </xf>
    <xf numFmtId="0" fontId="19" fillId="24" borderId="10" xfId="36" applyFont="1" applyFill="1" applyBorder="1" applyAlignment="1">
      <alignment horizontal="center" vertical="top" wrapText="1"/>
    </xf>
    <xf numFmtId="0" fontId="20" fillId="0" borderId="0" xfId="36" applyFont="1" applyFill="1" applyAlignment="1">
      <alignment horizontal="center" vertical="top" wrapText="1"/>
    </xf>
    <xf numFmtId="0" fontId="0" fillId="0" borderId="0" xfId="0" applyAlignment="1">
      <alignment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8"/>
  <sheetViews>
    <sheetView tabSelected="1" topLeftCell="A49" workbookViewId="0">
      <selection activeCell="C78" sqref="C78"/>
    </sheetView>
  </sheetViews>
  <sheetFormatPr defaultRowHeight="12.75"/>
  <cols>
    <col min="1" max="1" width="21.42578125" customWidth="1"/>
    <col min="2" max="2" width="33.140625" customWidth="1"/>
    <col min="3" max="3" width="13.140625" customWidth="1"/>
    <col min="4" max="4" width="13.5703125" customWidth="1"/>
    <col min="5" max="5" width="13.28515625" customWidth="1"/>
    <col min="6" max="6" width="11.85546875" customWidth="1"/>
  </cols>
  <sheetData>
    <row r="3" spans="1:7" ht="20.25">
      <c r="A3" s="1"/>
      <c r="B3" s="47" t="s">
        <v>91</v>
      </c>
      <c r="C3" s="47"/>
      <c r="D3" s="47"/>
      <c r="E3" s="47"/>
      <c r="F3" s="1"/>
      <c r="G3" s="2"/>
    </row>
    <row r="4" spans="1:7" ht="47.25" customHeight="1">
      <c r="A4" s="49" t="s">
        <v>101</v>
      </c>
      <c r="B4" s="49"/>
      <c r="C4" s="49"/>
      <c r="D4" s="49"/>
      <c r="E4" s="49"/>
      <c r="F4" s="49"/>
      <c r="G4" s="50"/>
    </row>
    <row r="5" spans="1:7" ht="18.75">
      <c r="A5" s="31"/>
      <c r="B5" s="31"/>
      <c r="C5" s="31"/>
      <c r="D5" s="31"/>
      <c r="E5" s="31"/>
      <c r="F5" s="31"/>
      <c r="G5" s="29" t="s">
        <v>23</v>
      </c>
    </row>
    <row r="6" spans="1:7" ht="12.75" customHeight="1">
      <c r="A6" s="44"/>
      <c r="B6" s="45"/>
      <c r="C6" s="46" t="s">
        <v>103</v>
      </c>
      <c r="D6" s="48" t="s">
        <v>102</v>
      </c>
      <c r="E6" s="46" t="s">
        <v>100</v>
      </c>
      <c r="F6" s="48" t="s">
        <v>93</v>
      </c>
      <c r="G6" s="43" t="s">
        <v>104</v>
      </c>
    </row>
    <row r="7" spans="1:7" ht="48" customHeight="1">
      <c r="A7" s="44"/>
      <c r="B7" s="45"/>
      <c r="C7" s="46"/>
      <c r="D7" s="48"/>
      <c r="E7" s="46"/>
      <c r="F7" s="48"/>
      <c r="G7" s="43"/>
    </row>
    <row r="8" spans="1:7">
      <c r="A8" s="3"/>
      <c r="B8" s="5" t="s">
        <v>0</v>
      </c>
      <c r="C8" s="34">
        <v>313313.40000000002</v>
      </c>
      <c r="D8" s="36">
        <v>75176.2</v>
      </c>
      <c r="E8" s="33">
        <f>D8/C8%</f>
        <v>23.993930677717582</v>
      </c>
      <c r="F8" s="36">
        <v>64276.800000000003</v>
      </c>
      <c r="G8" s="33">
        <f>D8/F8%</f>
        <v>116.95697358922658</v>
      </c>
    </row>
    <row r="9" spans="1:7">
      <c r="A9" s="3" t="s">
        <v>33</v>
      </c>
      <c r="B9" s="6" t="s">
        <v>1</v>
      </c>
      <c r="C9" s="34">
        <v>54666.2</v>
      </c>
      <c r="D9" s="36">
        <v>17396.900000000001</v>
      </c>
      <c r="E9" s="33">
        <f t="shared" ref="E9:E71" si="0">D9/C9%</f>
        <v>31.823869228151956</v>
      </c>
      <c r="F9" s="36">
        <v>15229.3</v>
      </c>
      <c r="G9" s="33">
        <f t="shared" ref="G9:G30" si="1">D9/F9%</f>
        <v>114.23309016172773</v>
      </c>
    </row>
    <row r="10" spans="1:7">
      <c r="A10" s="3"/>
      <c r="B10" s="6" t="s">
        <v>2</v>
      </c>
      <c r="C10" s="34">
        <v>43010.5</v>
      </c>
      <c r="D10" s="36">
        <v>12976.3</v>
      </c>
      <c r="E10" s="33">
        <f t="shared" si="0"/>
        <v>30.170074749189148</v>
      </c>
      <c r="F10" s="36">
        <v>9842.7999999999993</v>
      </c>
      <c r="G10" s="33">
        <f t="shared" si="1"/>
        <v>131.83545332628927</v>
      </c>
    </row>
    <row r="11" spans="1:7">
      <c r="A11" s="3" t="s">
        <v>34</v>
      </c>
      <c r="B11" s="4" t="s">
        <v>3</v>
      </c>
      <c r="C11" s="35">
        <v>26287.9</v>
      </c>
      <c r="D11" s="37">
        <v>5918.6</v>
      </c>
      <c r="E11" s="33">
        <f t="shared" si="0"/>
        <v>22.514540910456901</v>
      </c>
      <c r="F11" s="37">
        <v>4872.5</v>
      </c>
      <c r="G11" s="33">
        <f t="shared" si="1"/>
        <v>121.46947152385839</v>
      </c>
    </row>
    <row r="12" spans="1:7">
      <c r="A12" s="3" t="s">
        <v>35</v>
      </c>
      <c r="B12" s="4" t="s">
        <v>32</v>
      </c>
      <c r="C12" s="35">
        <v>9407.7999999999993</v>
      </c>
      <c r="D12" s="37">
        <v>2341.4</v>
      </c>
      <c r="E12" s="33">
        <f t="shared" si="0"/>
        <v>24.887859010608224</v>
      </c>
      <c r="F12" s="37">
        <v>2599.8000000000002</v>
      </c>
      <c r="G12" s="33">
        <f t="shared" si="1"/>
        <v>90.060773905685053</v>
      </c>
    </row>
    <row r="13" spans="1:7">
      <c r="A13" s="3" t="s">
        <v>36</v>
      </c>
      <c r="B13" s="4" t="s">
        <v>38</v>
      </c>
      <c r="C13" s="35">
        <v>6514.8</v>
      </c>
      <c r="D13" s="37">
        <v>4348.6000000000004</v>
      </c>
      <c r="E13" s="33">
        <f t="shared" si="0"/>
        <v>66.749554859704062</v>
      </c>
      <c r="F13" s="37">
        <v>740.9</v>
      </c>
      <c r="G13" s="33">
        <f t="shared" si="1"/>
        <v>586.93480901606165</v>
      </c>
    </row>
    <row r="14" spans="1:7">
      <c r="A14" s="3" t="s">
        <v>37</v>
      </c>
      <c r="B14" s="4" t="s">
        <v>39</v>
      </c>
      <c r="C14" s="35">
        <v>800</v>
      </c>
      <c r="D14" s="37">
        <v>367.6</v>
      </c>
      <c r="E14" s="33">
        <f t="shared" si="0"/>
        <v>45.95</v>
      </c>
      <c r="F14" s="37">
        <v>192.4</v>
      </c>
      <c r="G14" s="33">
        <f t="shared" si="1"/>
        <v>191.06029106029106</v>
      </c>
    </row>
    <row r="15" spans="1:7" ht="38.25" hidden="1">
      <c r="A15" s="3" t="s">
        <v>98</v>
      </c>
      <c r="B15" s="32" t="s">
        <v>99</v>
      </c>
      <c r="C15" s="35"/>
      <c r="D15" s="37"/>
      <c r="E15" s="33"/>
      <c r="F15" s="37"/>
      <c r="G15" s="33"/>
    </row>
    <row r="16" spans="1:7">
      <c r="A16" s="3"/>
      <c r="B16" s="6" t="s">
        <v>4</v>
      </c>
      <c r="C16" s="34">
        <v>11655.7</v>
      </c>
      <c r="D16" s="34">
        <v>4420.6000000000004</v>
      </c>
      <c r="E16" s="33">
        <f t="shared" si="0"/>
        <v>37.926508060433953</v>
      </c>
      <c r="F16" s="34">
        <v>5386.6</v>
      </c>
      <c r="G16" s="33">
        <f t="shared" si="1"/>
        <v>82.066609735268997</v>
      </c>
    </row>
    <row r="17" spans="1:7" ht="38.25" customHeight="1">
      <c r="A17" s="7" t="s">
        <v>40</v>
      </c>
      <c r="B17" s="4" t="s">
        <v>5</v>
      </c>
      <c r="C17" s="35">
        <v>3025.6</v>
      </c>
      <c r="D17" s="37">
        <v>274.5</v>
      </c>
      <c r="E17" s="33">
        <f t="shared" si="0"/>
        <v>9.07258064516129</v>
      </c>
      <c r="F17" s="37">
        <v>494.2</v>
      </c>
      <c r="G17" s="33">
        <f t="shared" si="1"/>
        <v>55.544314042897611</v>
      </c>
    </row>
    <row r="18" spans="1:7" ht="29.25" customHeight="1">
      <c r="A18" s="3" t="s">
        <v>41</v>
      </c>
      <c r="B18" s="4" t="s">
        <v>6</v>
      </c>
      <c r="C18" s="35">
        <v>816.8</v>
      </c>
      <c r="D18" s="37">
        <v>274.3</v>
      </c>
      <c r="E18" s="33">
        <f t="shared" si="0"/>
        <v>33.582272282076403</v>
      </c>
      <c r="F18" s="37">
        <v>551.79999999999995</v>
      </c>
      <c r="G18" s="33">
        <f t="shared" si="1"/>
        <v>49.710039869517942</v>
      </c>
    </row>
    <row r="19" spans="1:7" ht="27.75" customHeight="1">
      <c r="A19" s="3" t="s">
        <v>42</v>
      </c>
      <c r="B19" s="4" t="s">
        <v>7</v>
      </c>
      <c r="C19" s="35">
        <v>1.7</v>
      </c>
      <c r="D19" s="37">
        <v>1.7</v>
      </c>
      <c r="E19" s="33">
        <f t="shared" si="0"/>
        <v>99.999999999999986</v>
      </c>
      <c r="F19" s="37"/>
      <c r="G19" s="33" t="e">
        <f t="shared" si="1"/>
        <v>#DIV/0!</v>
      </c>
    </row>
    <row r="20" spans="1:7" ht="27.75" customHeight="1">
      <c r="A20" s="3" t="s">
        <v>43</v>
      </c>
      <c r="B20" s="4" t="s">
        <v>44</v>
      </c>
      <c r="C20" s="35">
        <v>5955.2</v>
      </c>
      <c r="D20" s="37">
        <v>2744.5</v>
      </c>
      <c r="E20" s="33">
        <f t="shared" si="0"/>
        <v>46.085773777538961</v>
      </c>
      <c r="F20" s="37">
        <v>3711.4</v>
      </c>
      <c r="G20" s="33">
        <f t="shared" si="1"/>
        <v>73.947836395969162</v>
      </c>
    </row>
    <row r="21" spans="1:7" ht="16.5" customHeight="1">
      <c r="A21" s="3" t="s">
        <v>45</v>
      </c>
      <c r="B21" s="4" t="s">
        <v>8</v>
      </c>
      <c r="C21" s="35">
        <v>1856.4</v>
      </c>
      <c r="D21" s="37">
        <v>1125.5999999999999</v>
      </c>
      <c r="E21" s="33">
        <f t="shared" si="0"/>
        <v>60.633484162895925</v>
      </c>
      <c r="F21" s="37">
        <v>631</v>
      </c>
      <c r="G21" s="33">
        <f t="shared" si="1"/>
        <v>178.38351822503961</v>
      </c>
    </row>
    <row r="22" spans="1:7">
      <c r="A22" s="3" t="s">
        <v>46</v>
      </c>
      <c r="B22" s="4" t="s">
        <v>9</v>
      </c>
      <c r="C22" s="35"/>
      <c r="D22" s="37"/>
      <c r="E22" s="33"/>
      <c r="F22" s="37"/>
      <c r="G22" s="33"/>
    </row>
    <row r="23" spans="1:7">
      <c r="A23" s="8" t="s">
        <v>47</v>
      </c>
      <c r="B23" s="9" t="s">
        <v>10</v>
      </c>
      <c r="C23" s="10">
        <v>258647.2</v>
      </c>
      <c r="D23" s="10">
        <v>57779.3</v>
      </c>
      <c r="E23" s="33">
        <f t="shared" si="0"/>
        <v>22.339039432864535</v>
      </c>
      <c r="F23" s="10">
        <v>49047.5</v>
      </c>
      <c r="G23" s="33">
        <f t="shared" si="1"/>
        <v>117.80274223966563</v>
      </c>
    </row>
    <row r="24" spans="1:7" ht="42.75" customHeight="1">
      <c r="A24" s="11" t="s">
        <v>48</v>
      </c>
      <c r="B24" s="12" t="s">
        <v>49</v>
      </c>
      <c r="C24" s="13">
        <v>259338</v>
      </c>
      <c r="D24" s="13">
        <v>59425.1</v>
      </c>
      <c r="E24" s="33">
        <f t="shared" si="0"/>
        <v>22.914150645104073</v>
      </c>
      <c r="F24" s="13">
        <v>48890.9</v>
      </c>
      <c r="G24" s="33">
        <f t="shared" si="1"/>
        <v>121.54634093461155</v>
      </c>
    </row>
    <row r="25" spans="1:7" ht="30" customHeight="1">
      <c r="A25" s="11" t="s">
        <v>94</v>
      </c>
      <c r="B25" s="12" t="s">
        <v>29</v>
      </c>
      <c r="C25" s="13">
        <v>69220</v>
      </c>
      <c r="D25" s="38">
        <v>17304</v>
      </c>
      <c r="E25" s="33">
        <f t="shared" si="0"/>
        <v>24.998555330829237</v>
      </c>
      <c r="F25" s="38">
        <v>16002</v>
      </c>
      <c r="G25" s="33">
        <f t="shared" si="1"/>
        <v>108.13648293963254</v>
      </c>
    </row>
    <row r="26" spans="1:7" ht="26.25" customHeight="1">
      <c r="A26" s="11" t="s">
        <v>96</v>
      </c>
      <c r="B26" s="14" t="s">
        <v>25</v>
      </c>
      <c r="C26" s="15">
        <v>26390.1</v>
      </c>
      <c r="D26" s="37">
        <v>2257.1999999999998</v>
      </c>
      <c r="E26" s="33">
        <f t="shared" si="0"/>
        <v>8.5532074527947977</v>
      </c>
      <c r="F26" s="37"/>
      <c r="G26" s="33"/>
    </row>
    <row r="27" spans="1:7" ht="29.25" customHeight="1">
      <c r="A27" s="11" t="s">
        <v>95</v>
      </c>
      <c r="B27" s="12" t="s">
        <v>24</v>
      </c>
      <c r="C27" s="13">
        <v>162842.9</v>
      </c>
      <c r="D27" s="38">
        <v>39762.199999999997</v>
      </c>
      <c r="E27" s="33">
        <f t="shared" si="0"/>
        <v>24.417521427093231</v>
      </c>
      <c r="F27" s="38">
        <v>32821.5</v>
      </c>
      <c r="G27" s="33">
        <f t="shared" si="1"/>
        <v>121.14680925612784</v>
      </c>
    </row>
    <row r="28" spans="1:7" ht="17.25" customHeight="1">
      <c r="A28" s="16" t="s">
        <v>97</v>
      </c>
      <c r="B28" s="17" t="s">
        <v>50</v>
      </c>
      <c r="C28" s="15">
        <v>885</v>
      </c>
      <c r="D28" s="38">
        <v>101.7</v>
      </c>
      <c r="E28" s="33">
        <f t="shared" si="0"/>
        <v>11.491525423728815</v>
      </c>
      <c r="F28" s="38">
        <v>95.6</v>
      </c>
      <c r="G28" s="33">
        <f t="shared" si="1"/>
        <v>106.38075313807532</v>
      </c>
    </row>
    <row r="29" spans="1:7" ht="26.25" customHeight="1">
      <c r="A29" s="16" t="s">
        <v>51</v>
      </c>
      <c r="B29" s="17" t="s">
        <v>52</v>
      </c>
      <c r="C29" s="15">
        <v>1000</v>
      </c>
      <c r="D29" s="38">
        <v>45</v>
      </c>
      <c r="E29" s="33">
        <f t="shared" si="0"/>
        <v>4.5</v>
      </c>
      <c r="F29" s="38">
        <v>142.5</v>
      </c>
      <c r="G29" s="33">
        <f t="shared" si="1"/>
        <v>31.578947368421051</v>
      </c>
    </row>
    <row r="30" spans="1:7" ht="63" customHeight="1">
      <c r="A30" s="16" t="s">
        <v>53</v>
      </c>
      <c r="B30" s="17" t="s">
        <v>54</v>
      </c>
      <c r="C30" s="15">
        <v>-1690.8</v>
      </c>
      <c r="D30" s="37">
        <v>-1690.8</v>
      </c>
      <c r="E30" s="33">
        <f t="shared" si="0"/>
        <v>99.999999999999986</v>
      </c>
      <c r="F30" s="37">
        <v>-14.1</v>
      </c>
      <c r="G30" s="33">
        <f t="shared" si="1"/>
        <v>11991.489361702128</v>
      </c>
    </row>
    <row r="31" spans="1:7" ht="12.75" customHeight="1">
      <c r="A31" s="3"/>
      <c r="B31" s="6" t="s">
        <v>11</v>
      </c>
      <c r="C31" s="43" t="s">
        <v>103</v>
      </c>
      <c r="D31" s="43" t="s">
        <v>102</v>
      </c>
      <c r="E31" s="46" t="s">
        <v>100</v>
      </c>
      <c r="F31" s="43" t="s">
        <v>93</v>
      </c>
      <c r="G31" s="43" t="s">
        <v>104</v>
      </c>
    </row>
    <row r="32" spans="1:7" ht="26.25" customHeight="1">
      <c r="A32" s="3"/>
      <c r="B32" s="6"/>
      <c r="C32" s="43"/>
      <c r="D32" s="43"/>
      <c r="E32" s="46"/>
      <c r="F32" s="43"/>
      <c r="G32" s="43"/>
    </row>
    <row r="33" spans="1:7">
      <c r="A33" s="18" t="s">
        <v>21</v>
      </c>
      <c r="B33" s="6" t="s">
        <v>12</v>
      </c>
      <c r="C33" s="34">
        <f>SUM(C34:C39)</f>
        <v>38768.9</v>
      </c>
      <c r="D33" s="34">
        <f>SUM(D34:D39)</f>
        <v>8545.6</v>
      </c>
      <c r="E33" s="33">
        <f t="shared" si="0"/>
        <v>22.04241028246868</v>
      </c>
      <c r="F33" s="34">
        <f>SUM(F34:F39)</f>
        <v>6724</v>
      </c>
      <c r="G33" s="33">
        <f t="shared" ref="G33:G70" si="2">D33/F33%</f>
        <v>127.09101725163595</v>
      </c>
    </row>
    <row r="34" spans="1:7" ht="51">
      <c r="A34" s="3" t="s">
        <v>105</v>
      </c>
      <c r="B34" s="4" t="s">
        <v>109</v>
      </c>
      <c r="C34" s="35">
        <v>1475.2</v>
      </c>
      <c r="D34" s="35">
        <v>236.8</v>
      </c>
      <c r="E34" s="33">
        <f t="shared" si="0"/>
        <v>16.052060737527114</v>
      </c>
      <c r="F34" s="35">
        <v>205.1</v>
      </c>
      <c r="G34" s="33">
        <f t="shared" si="2"/>
        <v>115.45587518283763</v>
      </c>
    </row>
    <row r="35" spans="1:7" ht="78" customHeight="1">
      <c r="A35" s="3" t="s">
        <v>55</v>
      </c>
      <c r="B35" s="20" t="s">
        <v>56</v>
      </c>
      <c r="C35" s="35">
        <v>7695.3</v>
      </c>
      <c r="D35" s="35">
        <v>1814.1</v>
      </c>
      <c r="E35" s="33">
        <f t="shared" si="0"/>
        <v>23.574129663560871</v>
      </c>
      <c r="F35" s="35">
        <v>2182.3000000000002</v>
      </c>
      <c r="G35" s="33">
        <f t="shared" si="2"/>
        <v>83.127892590386281</v>
      </c>
    </row>
    <row r="36" spans="1:7" ht="24" customHeight="1">
      <c r="A36" s="3" t="s">
        <v>113</v>
      </c>
      <c r="B36" s="21" t="s">
        <v>115</v>
      </c>
      <c r="C36" s="35">
        <v>19.399999999999999</v>
      </c>
      <c r="D36" s="35"/>
      <c r="E36" s="33">
        <f t="shared" si="0"/>
        <v>0</v>
      </c>
      <c r="F36" s="35"/>
      <c r="G36" s="33"/>
    </row>
    <row r="37" spans="1:7" ht="52.5" customHeight="1">
      <c r="A37" s="3" t="s">
        <v>57</v>
      </c>
      <c r="B37" s="20" t="s">
        <v>58</v>
      </c>
      <c r="C37" s="35">
        <v>5364.8</v>
      </c>
      <c r="D37" s="35">
        <v>1286.5999999999999</v>
      </c>
      <c r="E37" s="33">
        <f t="shared" si="0"/>
        <v>23.98225469728601</v>
      </c>
      <c r="F37" s="35">
        <v>1144.9000000000001</v>
      </c>
      <c r="G37" s="33">
        <f t="shared" si="2"/>
        <v>112.37662677963138</v>
      </c>
    </row>
    <row r="38" spans="1:7">
      <c r="A38" s="3" t="s">
        <v>86</v>
      </c>
      <c r="B38" s="22" t="s">
        <v>88</v>
      </c>
      <c r="C38" s="35">
        <v>10</v>
      </c>
      <c r="D38" s="35"/>
      <c r="E38" s="33">
        <f t="shared" si="0"/>
        <v>0</v>
      </c>
      <c r="F38" s="35"/>
      <c r="G38" s="33" t="e">
        <f t="shared" si="2"/>
        <v>#DIV/0!</v>
      </c>
    </row>
    <row r="39" spans="1:7">
      <c r="A39" s="3" t="s">
        <v>59</v>
      </c>
      <c r="B39" s="23" t="s">
        <v>60</v>
      </c>
      <c r="C39" s="35">
        <v>24204.2</v>
      </c>
      <c r="D39" s="35">
        <v>5208.1000000000004</v>
      </c>
      <c r="E39" s="33">
        <f t="shared" si="0"/>
        <v>21.517339965791063</v>
      </c>
      <c r="F39" s="35">
        <v>3191.7</v>
      </c>
      <c r="G39" s="33">
        <f t="shared" si="2"/>
        <v>163.17636369332959</v>
      </c>
    </row>
    <row r="40" spans="1:7" ht="25.5">
      <c r="A40" s="18" t="s">
        <v>106</v>
      </c>
      <c r="B40" s="40" t="s">
        <v>110</v>
      </c>
      <c r="C40" s="35"/>
      <c r="D40" s="35"/>
      <c r="E40" s="33" t="e">
        <f t="shared" si="0"/>
        <v>#DIV/0!</v>
      </c>
      <c r="F40" s="34">
        <v>90.7</v>
      </c>
      <c r="G40" s="33">
        <f t="shared" si="2"/>
        <v>0</v>
      </c>
    </row>
    <row r="41" spans="1:7" ht="57.75" customHeight="1">
      <c r="A41" s="3" t="s">
        <v>107</v>
      </c>
      <c r="B41" s="40" t="s">
        <v>111</v>
      </c>
      <c r="C41" s="35"/>
      <c r="D41" s="35"/>
      <c r="E41" s="33" t="e">
        <f t="shared" si="0"/>
        <v>#DIV/0!</v>
      </c>
      <c r="F41" s="35">
        <v>90.7</v>
      </c>
      <c r="G41" s="33">
        <f t="shared" si="2"/>
        <v>0</v>
      </c>
    </row>
    <row r="42" spans="1:7">
      <c r="A42" s="18" t="s">
        <v>20</v>
      </c>
      <c r="B42" s="24" t="s">
        <v>13</v>
      </c>
      <c r="C42" s="34">
        <f>SUM(C43:C45)</f>
        <v>13865.6</v>
      </c>
      <c r="D42" s="34">
        <f>SUM(D43:D45)</f>
        <v>417.7</v>
      </c>
      <c r="E42" s="33">
        <f t="shared" si="0"/>
        <v>3.0124913454881144</v>
      </c>
      <c r="F42" s="34">
        <v>680</v>
      </c>
      <c r="G42" s="33">
        <f t="shared" si="2"/>
        <v>61.426470588235297</v>
      </c>
    </row>
    <row r="43" spans="1:7">
      <c r="A43" s="3" t="s">
        <v>87</v>
      </c>
      <c r="B43" s="20" t="s">
        <v>89</v>
      </c>
      <c r="C43" s="35">
        <v>144.6</v>
      </c>
      <c r="D43" s="35"/>
      <c r="E43" s="33">
        <f t="shared" si="0"/>
        <v>0</v>
      </c>
      <c r="F43" s="35"/>
      <c r="G43" s="33" t="e">
        <f t="shared" si="2"/>
        <v>#DIV/0!</v>
      </c>
    </row>
    <row r="44" spans="1:7">
      <c r="A44" s="3" t="s">
        <v>61</v>
      </c>
      <c r="B44" s="23" t="s">
        <v>62</v>
      </c>
      <c r="C44" s="35">
        <v>13432.6</v>
      </c>
      <c r="D44" s="35">
        <v>417.7</v>
      </c>
      <c r="E44" s="33">
        <f t="shared" si="0"/>
        <v>3.109599035183062</v>
      </c>
      <c r="F44" s="35">
        <v>680</v>
      </c>
      <c r="G44" s="33">
        <f t="shared" si="2"/>
        <v>61.426470588235297</v>
      </c>
    </row>
    <row r="45" spans="1:7">
      <c r="A45" s="3" t="s">
        <v>63</v>
      </c>
      <c r="B45" s="25" t="s">
        <v>64</v>
      </c>
      <c r="C45" s="35">
        <v>288.39999999999998</v>
      </c>
      <c r="D45" s="35"/>
      <c r="E45" s="33">
        <f t="shared" si="0"/>
        <v>0</v>
      </c>
      <c r="F45" s="35"/>
      <c r="G45" s="33" t="e">
        <f t="shared" si="2"/>
        <v>#DIV/0!</v>
      </c>
    </row>
    <row r="46" spans="1:7">
      <c r="A46" s="18" t="s">
        <v>19</v>
      </c>
      <c r="B46" s="6" t="s">
        <v>14</v>
      </c>
      <c r="C46" s="34">
        <f>SUM(C47:C48)</f>
        <v>53.8</v>
      </c>
      <c r="D46" s="34">
        <f>SUM(D47:D48)</f>
        <v>7.8</v>
      </c>
      <c r="E46" s="33">
        <f t="shared" si="0"/>
        <v>14.498141263940521</v>
      </c>
      <c r="F46" s="34">
        <f>SUM(F47)</f>
        <v>35.4</v>
      </c>
      <c r="G46" s="33">
        <f t="shared" si="2"/>
        <v>22.033898305084747</v>
      </c>
    </row>
    <row r="47" spans="1:7">
      <c r="A47" s="3" t="s">
        <v>65</v>
      </c>
      <c r="B47" s="4" t="s">
        <v>92</v>
      </c>
      <c r="C47" s="35">
        <v>28.8</v>
      </c>
      <c r="D47" s="35">
        <v>7.8</v>
      </c>
      <c r="E47" s="33">
        <f t="shared" si="0"/>
        <v>27.083333333333329</v>
      </c>
      <c r="F47" s="35">
        <v>35.4</v>
      </c>
      <c r="G47" s="33">
        <f t="shared" si="2"/>
        <v>22.033898305084747</v>
      </c>
    </row>
    <row r="48" spans="1:7">
      <c r="A48" s="3" t="s">
        <v>114</v>
      </c>
      <c r="B48" s="4" t="s">
        <v>116</v>
      </c>
      <c r="C48" s="35">
        <v>25</v>
      </c>
      <c r="D48" s="35"/>
      <c r="E48" s="33">
        <f t="shared" si="0"/>
        <v>0</v>
      </c>
      <c r="F48" s="35"/>
      <c r="G48" s="33"/>
    </row>
    <row r="49" spans="1:7">
      <c r="A49" s="18" t="s">
        <v>18</v>
      </c>
      <c r="B49" s="6" t="s">
        <v>15</v>
      </c>
      <c r="C49" s="34">
        <f>SUM(C50:C54)</f>
        <v>213386.5</v>
      </c>
      <c r="D49" s="34">
        <f>SUM(D50:D54)</f>
        <v>55881.5</v>
      </c>
      <c r="E49" s="33">
        <f t="shared" si="0"/>
        <v>26.187926602666995</v>
      </c>
      <c r="F49" s="34">
        <f>SUM(F50:F54)</f>
        <v>46662.400000000001</v>
      </c>
      <c r="G49" s="33">
        <f t="shared" si="2"/>
        <v>119.75702064188725</v>
      </c>
    </row>
    <row r="50" spans="1:7">
      <c r="A50" s="3" t="s">
        <v>66</v>
      </c>
      <c r="B50" s="25" t="s">
        <v>67</v>
      </c>
      <c r="C50" s="35">
        <v>51101.599999999999</v>
      </c>
      <c r="D50" s="35">
        <v>11395.4</v>
      </c>
      <c r="E50" s="33">
        <f t="shared" si="0"/>
        <v>22.299497471703432</v>
      </c>
      <c r="F50" s="35">
        <v>10247.1</v>
      </c>
      <c r="G50" s="33">
        <f t="shared" si="2"/>
        <v>111.20609733485571</v>
      </c>
    </row>
    <row r="51" spans="1:7">
      <c r="A51" s="3" t="s">
        <v>68</v>
      </c>
      <c r="B51" s="26" t="s">
        <v>69</v>
      </c>
      <c r="C51" s="35">
        <v>142290.1</v>
      </c>
      <c r="D51" s="35">
        <v>38601.5</v>
      </c>
      <c r="E51" s="33">
        <f t="shared" si="0"/>
        <v>27.128732076230179</v>
      </c>
      <c r="F51" s="35">
        <v>31788.400000000001</v>
      </c>
      <c r="G51" s="33">
        <f t="shared" si="2"/>
        <v>121.43266097066854</v>
      </c>
    </row>
    <row r="52" spans="1:7">
      <c r="A52" s="3" t="s">
        <v>108</v>
      </c>
      <c r="B52" s="39" t="s">
        <v>112</v>
      </c>
      <c r="C52" s="35">
        <v>8371.4</v>
      </c>
      <c r="D52" s="35">
        <v>2850.5</v>
      </c>
      <c r="E52" s="33">
        <f t="shared" si="0"/>
        <v>34.050457510093892</v>
      </c>
      <c r="F52" s="35">
        <v>2487</v>
      </c>
      <c r="G52" s="33">
        <f t="shared" si="2"/>
        <v>114.61600321672698</v>
      </c>
    </row>
    <row r="53" spans="1:7" ht="25.5">
      <c r="A53" s="3" t="s">
        <v>70</v>
      </c>
      <c r="B53" s="20" t="s">
        <v>71</v>
      </c>
      <c r="C53" s="35">
        <v>200</v>
      </c>
      <c r="D53" s="35"/>
      <c r="E53" s="33">
        <f t="shared" si="0"/>
        <v>0</v>
      </c>
      <c r="F53" s="35"/>
      <c r="G53" s="33" t="e">
        <f t="shared" si="2"/>
        <v>#DIV/0!</v>
      </c>
    </row>
    <row r="54" spans="1:7" ht="25.5">
      <c r="A54" s="3" t="s">
        <v>72</v>
      </c>
      <c r="B54" s="27" t="s">
        <v>73</v>
      </c>
      <c r="C54" s="35">
        <v>11423.4</v>
      </c>
      <c r="D54" s="35">
        <v>3034.1</v>
      </c>
      <c r="E54" s="33">
        <f t="shared" si="0"/>
        <v>26.560393578094089</v>
      </c>
      <c r="F54" s="35">
        <v>2139.9</v>
      </c>
      <c r="G54" s="33">
        <f t="shared" si="2"/>
        <v>141.78699939249498</v>
      </c>
    </row>
    <row r="55" spans="1:7">
      <c r="A55" s="18" t="s">
        <v>22</v>
      </c>
      <c r="B55" s="19" t="s">
        <v>74</v>
      </c>
      <c r="C55" s="34">
        <v>36828.800000000003</v>
      </c>
      <c r="D55" s="34">
        <v>6056.4</v>
      </c>
      <c r="E55" s="33">
        <f t="shared" si="0"/>
        <v>16.444738899991311</v>
      </c>
      <c r="F55" s="34">
        <f>SUM(F56:F57)</f>
        <v>4463.6000000000004</v>
      </c>
      <c r="G55" s="33">
        <f t="shared" si="2"/>
        <v>135.68420109328792</v>
      </c>
    </row>
    <row r="56" spans="1:7">
      <c r="A56" s="3" t="s">
        <v>75</v>
      </c>
      <c r="B56" s="28" t="s">
        <v>30</v>
      </c>
      <c r="C56" s="35">
        <v>36828.800000000003</v>
      </c>
      <c r="D56" s="35">
        <v>6056.4</v>
      </c>
      <c r="E56" s="33">
        <f t="shared" si="0"/>
        <v>16.444738899991311</v>
      </c>
      <c r="F56" s="35">
        <v>4385</v>
      </c>
      <c r="G56" s="33">
        <f t="shared" si="2"/>
        <v>138.11630558722916</v>
      </c>
    </row>
    <row r="57" spans="1:7" ht="25.5">
      <c r="A57" s="3" t="s">
        <v>76</v>
      </c>
      <c r="B57" s="21" t="s">
        <v>77</v>
      </c>
      <c r="C57" s="35"/>
      <c r="D57" s="35"/>
      <c r="E57" s="33" t="e">
        <f t="shared" si="0"/>
        <v>#DIV/0!</v>
      </c>
      <c r="F57" s="35">
        <v>78.599999999999994</v>
      </c>
      <c r="G57" s="33">
        <f t="shared" si="2"/>
        <v>0</v>
      </c>
    </row>
    <row r="58" spans="1:7">
      <c r="A58" s="18">
        <v>1000</v>
      </c>
      <c r="B58" s="19" t="s">
        <v>16</v>
      </c>
      <c r="C58" s="34">
        <f>SUM(C59:C61)</f>
        <v>5436.6</v>
      </c>
      <c r="D58" s="34">
        <f>SUM(D59:D61)</f>
        <v>1563.2</v>
      </c>
      <c r="E58" s="33">
        <f t="shared" si="0"/>
        <v>28.753264908214689</v>
      </c>
      <c r="F58" s="34">
        <f>SUM(F59:F61)</f>
        <v>1460.6000000000001</v>
      </c>
      <c r="G58" s="33">
        <f t="shared" si="2"/>
        <v>107.0245104751472</v>
      </c>
    </row>
    <row r="59" spans="1:7">
      <c r="A59" s="3">
        <v>1001</v>
      </c>
      <c r="B59" s="25" t="s">
        <v>78</v>
      </c>
      <c r="C59" s="35">
        <v>1377.3</v>
      </c>
      <c r="D59" s="35">
        <v>259.7</v>
      </c>
      <c r="E59" s="33">
        <f t="shared" si="0"/>
        <v>18.855732229724822</v>
      </c>
      <c r="F59" s="35">
        <v>487.9</v>
      </c>
      <c r="G59" s="33">
        <f t="shared" si="2"/>
        <v>53.228120516499288</v>
      </c>
    </row>
    <row r="60" spans="1:7">
      <c r="A60" s="3">
        <v>1003</v>
      </c>
      <c r="B60" s="4" t="s">
        <v>79</v>
      </c>
      <c r="C60" s="35">
        <v>2355.5</v>
      </c>
      <c r="D60" s="35">
        <v>881.5</v>
      </c>
      <c r="E60" s="33">
        <f t="shared" si="0"/>
        <v>37.423052430481853</v>
      </c>
      <c r="F60" s="35">
        <v>632.5</v>
      </c>
      <c r="G60" s="33">
        <f t="shared" si="2"/>
        <v>139.36758893280631</v>
      </c>
    </row>
    <row r="61" spans="1:7">
      <c r="A61" s="3">
        <v>1004</v>
      </c>
      <c r="B61" s="25" t="s">
        <v>80</v>
      </c>
      <c r="C61" s="35">
        <v>1703.8</v>
      </c>
      <c r="D61" s="35">
        <v>422</v>
      </c>
      <c r="E61" s="33">
        <f t="shared" si="0"/>
        <v>24.768165277614742</v>
      </c>
      <c r="F61" s="35">
        <v>340.2</v>
      </c>
      <c r="G61" s="33">
        <f t="shared" si="2"/>
        <v>124.04467960023517</v>
      </c>
    </row>
    <row r="62" spans="1:7">
      <c r="A62" s="18">
        <v>1100</v>
      </c>
      <c r="B62" s="6" t="s">
        <v>27</v>
      </c>
      <c r="C62" s="34">
        <v>150</v>
      </c>
      <c r="D62" s="34">
        <v>32.799999999999997</v>
      </c>
      <c r="E62" s="33">
        <f t="shared" si="0"/>
        <v>21.866666666666664</v>
      </c>
      <c r="F62" s="34">
        <v>27.5</v>
      </c>
      <c r="G62" s="33">
        <f t="shared" si="2"/>
        <v>119.27272727272725</v>
      </c>
    </row>
    <row r="63" spans="1:7">
      <c r="A63" s="3">
        <v>1102</v>
      </c>
      <c r="B63" s="23" t="s">
        <v>81</v>
      </c>
      <c r="C63" s="35">
        <v>150</v>
      </c>
      <c r="D63" s="35">
        <v>32.799999999999997</v>
      </c>
      <c r="E63" s="33">
        <f t="shared" si="0"/>
        <v>21.866666666666664</v>
      </c>
      <c r="F63" s="35">
        <v>27.5</v>
      </c>
      <c r="G63" s="33">
        <f t="shared" si="2"/>
        <v>119.27272727272725</v>
      </c>
    </row>
    <row r="64" spans="1:7">
      <c r="A64" s="18">
        <v>1200</v>
      </c>
      <c r="B64" s="6" t="s">
        <v>28</v>
      </c>
      <c r="C64" s="35">
        <v>421.9</v>
      </c>
      <c r="D64" s="35"/>
      <c r="E64" s="33">
        <f t="shared" si="0"/>
        <v>0</v>
      </c>
      <c r="F64" s="34">
        <v>43.7</v>
      </c>
      <c r="G64" s="33">
        <f t="shared" si="2"/>
        <v>0</v>
      </c>
    </row>
    <row r="65" spans="1:7">
      <c r="A65" s="3">
        <v>1202</v>
      </c>
      <c r="B65" s="25" t="s">
        <v>82</v>
      </c>
      <c r="C65" s="35">
        <v>421.9</v>
      </c>
      <c r="D65" s="35"/>
      <c r="E65" s="33">
        <f t="shared" si="0"/>
        <v>0</v>
      </c>
      <c r="F65" s="35">
        <v>43.7</v>
      </c>
      <c r="G65" s="33">
        <f t="shared" si="2"/>
        <v>0</v>
      </c>
    </row>
    <row r="66" spans="1:7" ht="25.5">
      <c r="A66" s="18">
        <v>1300</v>
      </c>
      <c r="B66" s="19" t="s">
        <v>31</v>
      </c>
      <c r="C66" s="34">
        <v>20</v>
      </c>
      <c r="D66" s="35"/>
      <c r="E66" s="33">
        <f t="shared" si="0"/>
        <v>0</v>
      </c>
      <c r="F66" s="35"/>
      <c r="G66" s="33" t="e">
        <f t="shared" si="2"/>
        <v>#DIV/0!</v>
      </c>
    </row>
    <row r="67" spans="1:7" ht="38.25">
      <c r="A67" s="3">
        <v>1301</v>
      </c>
      <c r="B67" s="21" t="s">
        <v>83</v>
      </c>
      <c r="C67" s="35">
        <v>20</v>
      </c>
      <c r="D67" s="35"/>
      <c r="E67" s="33">
        <f t="shared" si="0"/>
        <v>0</v>
      </c>
      <c r="F67" s="35"/>
      <c r="G67" s="33" t="e">
        <f t="shared" si="2"/>
        <v>#DIV/0!</v>
      </c>
    </row>
    <row r="68" spans="1:7" ht="20.25" customHeight="1">
      <c r="A68" s="18">
        <v>1400</v>
      </c>
      <c r="B68" s="6" t="s">
        <v>26</v>
      </c>
      <c r="C68" s="34">
        <v>1477.9</v>
      </c>
      <c r="D68" s="34">
        <v>369</v>
      </c>
      <c r="E68" s="33">
        <f t="shared" si="0"/>
        <v>24.967859801069082</v>
      </c>
      <c r="F68" s="35">
        <v>1266.7</v>
      </c>
      <c r="G68" s="33">
        <f t="shared" si="2"/>
        <v>29.130812347043499</v>
      </c>
    </row>
    <row r="69" spans="1:7" ht="50.25" customHeight="1">
      <c r="A69" s="3">
        <v>1401</v>
      </c>
      <c r="B69" s="4" t="s">
        <v>84</v>
      </c>
      <c r="C69" s="35">
        <v>1477.9</v>
      </c>
      <c r="D69" s="35">
        <v>369</v>
      </c>
      <c r="E69" s="33">
        <f t="shared" si="0"/>
        <v>24.967859801069082</v>
      </c>
      <c r="F69" s="35">
        <v>266.7</v>
      </c>
      <c r="G69" s="33">
        <f t="shared" si="2"/>
        <v>138.35770528683915</v>
      </c>
    </row>
    <row r="70" spans="1:7" ht="58.5" customHeight="1">
      <c r="A70" s="3">
        <v>1403</v>
      </c>
      <c r="B70" s="21" t="s">
        <v>85</v>
      </c>
      <c r="C70" s="35"/>
      <c r="D70" s="35"/>
      <c r="E70" s="33" t="e">
        <f t="shared" si="0"/>
        <v>#DIV/0!</v>
      </c>
      <c r="F70" s="35">
        <v>1000</v>
      </c>
      <c r="G70" s="33">
        <f t="shared" si="2"/>
        <v>0</v>
      </c>
    </row>
    <row r="71" spans="1:7">
      <c r="A71" s="18"/>
      <c r="B71" s="6" t="s">
        <v>17</v>
      </c>
      <c r="C71" s="34">
        <f>C33+C40+C42+C46+C49+C55+C58+C62+C66+C68+H69+C64</f>
        <v>310410</v>
      </c>
      <c r="D71" s="34">
        <f>D33+D40+D42+D46+D49+D55+D58+D62+D66+D68+I69+D64</f>
        <v>72874</v>
      </c>
      <c r="E71" s="33">
        <f t="shared" si="0"/>
        <v>23.476692116877679</v>
      </c>
      <c r="F71" s="34">
        <f>F33+F40+F42+F46+F49+F55+F58+F62+F66+F68+K69+F64</f>
        <v>61454.599999999991</v>
      </c>
      <c r="G71" s="33">
        <f t="shared" ref="G71" si="3">D71/F71%</f>
        <v>118.58184741256149</v>
      </c>
    </row>
    <row r="72" spans="1:7">
      <c r="A72" s="29"/>
      <c r="B72" s="29"/>
      <c r="C72" s="29"/>
      <c r="D72" s="29"/>
      <c r="E72" s="29"/>
      <c r="F72" s="29"/>
      <c r="G72" s="29"/>
    </row>
    <row r="73" spans="1:7">
      <c r="A73" s="41" t="s">
        <v>90</v>
      </c>
      <c r="B73" s="41"/>
      <c r="C73" s="41"/>
      <c r="D73" s="42"/>
      <c r="E73" s="42"/>
      <c r="F73" s="42"/>
      <c r="G73" s="42"/>
    </row>
    <row r="74" spans="1:7">
      <c r="A74" s="30"/>
      <c r="B74" s="30"/>
      <c r="C74" s="30"/>
      <c r="D74" s="30"/>
      <c r="E74" s="30"/>
      <c r="F74" s="30"/>
      <c r="G74" s="30"/>
    </row>
    <row r="75" spans="1:7">
      <c r="A75" s="30"/>
      <c r="B75" s="30"/>
      <c r="C75" s="30"/>
      <c r="D75" s="30"/>
      <c r="E75" s="30"/>
      <c r="F75" s="30"/>
      <c r="G75" s="30"/>
    </row>
    <row r="76" spans="1:7">
      <c r="A76" s="30"/>
      <c r="B76" s="30"/>
      <c r="C76" s="30"/>
      <c r="D76" s="30"/>
      <c r="E76" s="30"/>
      <c r="F76" s="30"/>
      <c r="G76" s="30"/>
    </row>
    <row r="77" spans="1:7">
      <c r="A77" s="30"/>
      <c r="B77" s="30"/>
      <c r="C77" s="30"/>
      <c r="D77" s="30"/>
      <c r="E77" s="30"/>
      <c r="F77" s="30"/>
      <c r="G77" s="30"/>
    </row>
    <row r="78" spans="1:7">
      <c r="A78" s="30"/>
      <c r="B78" s="30"/>
      <c r="C78" s="30"/>
      <c r="D78" s="30"/>
      <c r="E78" s="30"/>
      <c r="F78" s="30"/>
      <c r="G78" s="30"/>
    </row>
  </sheetData>
  <mergeCells count="15">
    <mergeCell ref="B3:E3"/>
    <mergeCell ref="D6:D7"/>
    <mergeCell ref="E6:E7"/>
    <mergeCell ref="F6:F7"/>
    <mergeCell ref="A4:G4"/>
    <mergeCell ref="A73:G73"/>
    <mergeCell ref="G6:G7"/>
    <mergeCell ref="A6:A7"/>
    <mergeCell ref="B6:B7"/>
    <mergeCell ref="C6:C7"/>
    <mergeCell ref="C31:C32"/>
    <mergeCell ref="D31:D32"/>
    <mergeCell ref="E31:E32"/>
    <mergeCell ref="F31:F32"/>
    <mergeCell ref="G31:G32"/>
  </mergeCells>
  <phoneticPr fontId="2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 Windows</cp:lastModifiedBy>
  <dcterms:created xsi:type="dcterms:W3CDTF">2016-07-19T05:49:12Z</dcterms:created>
  <dcterms:modified xsi:type="dcterms:W3CDTF">2018-04-04T05:56:09Z</dcterms:modified>
</cp:coreProperties>
</file>